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sites.centerit.dk/projekter/HME/Delte dokumenter/HME dokumenter/AEM/Ernæring/Vidste du at/Revidering 2017/Selve arkene/Familie/"/>
    </mc:Choice>
  </mc:AlternateContent>
  <xr:revisionPtr revIDLastSave="0" documentId="13_ncr:1_{40FC5B85-CB66-48C3-8F74-E27BF56CBA8C}" xr6:coauthVersionLast="41" xr6:coauthVersionMax="41" xr10:uidLastSave="{00000000-0000-0000-0000-000000000000}"/>
  <bookViews>
    <workbookView xWindow="-120" yWindow="-120" windowWidth="29040" windowHeight="15840" xr2:uid="{FBC60E33-85A6-428F-9286-B7770468601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1" l="1"/>
  <c r="F21" i="1"/>
  <c r="F9" i="1"/>
  <c r="F15" i="1"/>
  <c r="E9" i="1" l="1"/>
  <c r="I27" i="1" l="1"/>
  <c r="W27" i="1" s="1"/>
  <c r="H27" i="1"/>
  <c r="E27" i="1"/>
  <c r="W26" i="1"/>
  <c r="P26" i="1"/>
  <c r="G26" i="1"/>
  <c r="J26" i="1"/>
  <c r="W25" i="1"/>
  <c r="P25" i="1"/>
  <c r="J25" i="1"/>
  <c r="W24" i="1"/>
  <c r="P24" i="1"/>
  <c r="J24" i="1"/>
  <c r="W23" i="1"/>
  <c r="P23" i="1"/>
  <c r="G23" i="1"/>
  <c r="J23" i="1"/>
  <c r="P22" i="1"/>
  <c r="J22" i="1"/>
  <c r="W21" i="1"/>
  <c r="P21" i="1"/>
  <c r="J21" i="1"/>
  <c r="H21" i="1"/>
  <c r="E21" i="1"/>
  <c r="W20" i="1"/>
  <c r="P20" i="1"/>
  <c r="G20" i="1"/>
  <c r="J20" i="1"/>
  <c r="W19" i="1"/>
  <c r="P19" i="1"/>
  <c r="G19" i="1"/>
  <c r="J19" i="1"/>
  <c r="W18" i="1"/>
  <c r="P18" i="1"/>
  <c r="G18" i="1"/>
  <c r="J18" i="1"/>
  <c r="W17" i="1"/>
  <c r="P17" i="1"/>
  <c r="G17" i="1"/>
  <c r="J17" i="1"/>
  <c r="P16" i="1"/>
  <c r="G16" i="1"/>
  <c r="J16" i="1"/>
  <c r="W15" i="1"/>
  <c r="P15" i="1"/>
  <c r="J15" i="1"/>
  <c r="H15" i="1"/>
  <c r="E15" i="1"/>
  <c r="W14" i="1"/>
  <c r="P14" i="1"/>
  <c r="G14" i="1"/>
  <c r="J14" i="1"/>
  <c r="W13" i="1"/>
  <c r="P13" i="1"/>
  <c r="G13" i="1"/>
  <c r="J13" i="1"/>
  <c r="W12" i="1"/>
  <c r="P12" i="1"/>
  <c r="G12" i="1"/>
  <c r="J12" i="1"/>
  <c r="W11" i="1"/>
  <c r="P11" i="1"/>
  <c r="G11" i="1"/>
  <c r="J11" i="1"/>
  <c r="P10" i="1"/>
  <c r="G10" i="1"/>
  <c r="J10" i="1"/>
  <c r="W9" i="1"/>
  <c r="P9" i="1"/>
  <c r="J9" i="1"/>
  <c r="H9" i="1"/>
  <c r="W8" i="1"/>
  <c r="P8" i="1"/>
  <c r="G8" i="1"/>
  <c r="J8" i="1"/>
  <c r="W7" i="1"/>
  <c r="P7" i="1"/>
  <c r="G7" i="1"/>
  <c r="J7" i="1"/>
  <c r="W6" i="1"/>
  <c r="P6" i="1"/>
  <c r="G6" i="1"/>
  <c r="J6" i="1"/>
  <c r="W5" i="1"/>
  <c r="P5" i="1"/>
  <c r="G5" i="1"/>
  <c r="J5" i="1"/>
  <c r="P4" i="1"/>
  <c r="G4" i="1"/>
  <c r="J4" i="1"/>
  <c r="G25" i="1" l="1"/>
  <c r="G22" i="1"/>
  <c r="G24" i="1"/>
  <c r="J27" i="1"/>
  <c r="G9" i="1"/>
  <c r="G15" i="1"/>
  <c r="G21" i="1"/>
  <c r="P27" i="1"/>
  <c r="G27" i="1" l="1"/>
</calcChain>
</file>

<file path=xl/sharedStrings.xml><?xml version="1.0" encoding="utf-8"?>
<sst xmlns="http://schemas.openxmlformats.org/spreadsheetml/2006/main" count="151" uniqueCount="64">
  <si>
    <t>Vidste du at….</t>
  </si>
  <si>
    <t>Målgruppe</t>
  </si>
  <si>
    <t>Måltidstype</t>
  </si>
  <si>
    <t>Andel frugt og grønt (g)</t>
  </si>
  <si>
    <t>Fedt (E%)</t>
  </si>
  <si>
    <t>Fedt (g)</t>
  </si>
  <si>
    <t>Mættet fedt (E%)</t>
  </si>
  <si>
    <t>Mættet fedt (g)</t>
  </si>
  <si>
    <t>Protein (E%)</t>
  </si>
  <si>
    <t>Protein (g)</t>
  </si>
  <si>
    <t>Kulhydrat (E%)</t>
  </si>
  <si>
    <t>Tilsat sukker (E%)</t>
  </si>
  <si>
    <t>Tilsat sukker (g)</t>
  </si>
  <si>
    <t>Morgenmad</t>
  </si>
  <si>
    <t>15-35</t>
  </si>
  <si>
    <t>&lt;12</t>
  </si>
  <si>
    <t>10-20</t>
  </si>
  <si>
    <t>&lt;5</t>
  </si>
  <si>
    <t>Mellemmåltid</t>
  </si>
  <si>
    <t>&lt;35</t>
  </si>
  <si>
    <t>&lt;10</t>
  </si>
  <si>
    <t>Frokost</t>
  </si>
  <si>
    <t>20-40</t>
  </si>
  <si>
    <t>10-25</t>
  </si>
  <si>
    <t>Aftensmad</t>
  </si>
  <si>
    <t>Total</t>
  </si>
  <si>
    <t>Portionsstørrelser - Et dagskostforslag til en familie på fire</t>
  </si>
  <si>
    <t>Andel frugt og grønt</t>
  </si>
  <si>
    <t>Kostfibre</t>
  </si>
  <si>
    <t>Energi i måltiderne, total</t>
  </si>
  <si>
    <t>Måltidernes indhold af makronæringsstoffer</t>
  </si>
  <si>
    <t>Anbefaling (E%)</t>
  </si>
  <si>
    <t>Anbefaling (g)</t>
  </si>
  <si>
    <t>Måltid (E%)</t>
  </si>
  <si>
    <t>150 g havregrød, 30 g nektarin, 8 g valnødder, 9 g rosiner, et drys kanel og 1 lille glas appelsinjuice (75g)</t>
  </si>
  <si>
    <t>200 g havregrød, 70 g nektarin, 16 g valnødder, 12 g rosiner, et drys kanel og 1 glas appelsinjuice (150 g)</t>
  </si>
  <si>
    <t>190 g havregrød, 70 g nektarin, 16 g valnødder, 12 g rosiner, et drys kanel og 1 glas appelsinjuice (150 g)</t>
  </si>
  <si>
    <t>275 g havregrød, 70 g nektarin, 24 g valnødder, 15 g rosiner, et drys kanel og 1 glas appelsinjuice (175 g)</t>
  </si>
  <si>
    <t>4 halve skiver rugbrød (114 g), 40 g kartoffel, 1 stribe (5 g) mayonnaise, 1 tsk hakkede rødløg (3 g), 20 g oksespegepølse, 3 skiver tomat (45 g),1 kyllingefrikadelle, 10 g rød peberfrugt, 50 g fiskefilet, 1 blad hovedsalat (5 g), 1 stribe (5 g) remoulade, 1 skive citron, 200 g minimælk, 1 æble (110 g)</t>
  </si>
  <si>
    <t>Anbefaling (kJ)</t>
  </si>
  <si>
    <t>Måltid (kJ)</t>
  </si>
  <si>
    <t>Måltid (kcal)</t>
  </si>
  <si>
    <t>3 stk havregrødspandekager á 20 g stykket med 4,5 tsk (23 g) græsk yoghurt 2%, 15 stk (60 g) friske hindbær, 1,5 tsk (11 g) ahornsirup, 13 g (13 stk) ristede hasselnødder og 1 glas kærnemælk (150 g). Se opskrift: "Havregrødspandekager med hindbær, nødder og græsk yoghurt"</t>
  </si>
  <si>
    <t>2 stk havregrødspandekager á 20 g stykket med 3 tsk (15 g) græsk yoghurt 2%,13 stk (52 g) friske hindbær, 1 tsk (7 g) ahornsirup, 3 g (3 stk) ristede hasselnødder og 1 glas kærnemælk (150 g). Se opskrift: "Havregrødspandekager med hindbær, nødder og græsk yoghurt"</t>
  </si>
  <si>
    <t xml:space="preserve">3 stk havregrødspandekager á 20 g stykket med 4,5 tsk (23 g) græsk yoghurt 2%, 15 stk (60 g) friske hindbær, 1,5 tsk (11 g) ahornsirup, 13 g (13 stk) ristede hasselnødder og 1 glas kærnemælk (150 g). Se opskrift: "Havregrødspandekager med hindbær, nødder og græsk yoghurt" </t>
  </si>
  <si>
    <t xml:space="preserve">5 stk havregrødspandekager á 20 g stykket med 7,5 tsk (38 g) græsk yoghurt 2%, 15 stk (60 g) friske hindbær, 2,5 tsk (18 g) ahornsirup, 13 g (13 stk) ristede hasselnødder og 1 glas kærnemælk (150 g). Se opskrift: "Havregrødspandekager med hindbær, nødder og græsk yoghurt" </t>
  </si>
  <si>
    <t>3 kvarte skiver rugbrød (43 g), 10 g oksespegepølse, 1 ½ skive tomat (23 g), ½ kyllingefrikadelle, 10 g rød peberfrugt, 25 g fiskefilet, 3 g hovedsalat, ½ stribe (2 ½ g) remoulade, 1 halv skive citron, 200 g minimælk, ½ æble (55 g). Se opskrift: "Kyllingefrikadeller"</t>
  </si>
  <si>
    <t>3 halve skiver rugbrød (86 g), 20 g oksespegepølse, 3 skiver tomat (45 g),1 kyllingefrikadelle, 10 g rød peberfrugt, 50 g fiskefilet, 1 blad hovedsalat, 1 stribe (5 g) remoulade, 1 skive citron, 200 g minimælk, 1 æble (110 g). Se opskrift: "Kyllingefrikadeller"</t>
  </si>
  <si>
    <t>3 halve skiver rugbrød (86 g), 20 g oksespegepølse, 3 skiver tomat (45 g),1 kyllingefrikadelle,10 g rød peberfrugt, 50 g fiskefilet, 1 blad hovedsalat, 1 stribe (5 g) remoulade, ½ skive citron, 200 g minimælk, 1 æble (110 g). Se opskrift: "Kyllingefrikadeller"</t>
  </si>
  <si>
    <t>3/4 grovbolle (45 g),  35 g æggesalat, 50 g tzatziki, 30 g bladselleri, 40 g blomkål og 40 g rød peberfrugt.  Se opskrifterne "Tzatziki" og "Æggesalat"</t>
  </si>
  <si>
    <t>3/4 grovbolle (45 g), 35 g æggesalat, 50 g tzatziki, 30 g bladselleri, 40 g blomkål og 40 g rød peberfrugt.  Se opskrifterne "Tzatziki" og "Æggesalat"</t>
  </si>
  <si>
    <t>½ grovbolle (30 g), 20 g æggesalat, 40 g tzatziki, 20 g bladselleri, 30 g blomkål og 30 g rød peberfrugt. Se opskrifterne "Tzatziki" og "Æggesalat"</t>
  </si>
  <si>
    <t>93 g mørbad, 117 g sovs med champignon, 110 g kartoffel, 180 g grov råkost og 1 glas minimælk (150 g). Se opskriften "Mørbradbøffer med champignonsovs, kartofler og grov råkost"</t>
  </si>
  <si>
    <t>95 g mørbad, 105 g sovs med champignon, 130 g kartoffel og 180 g grov råkost.  Se opskriften "Mørbradbøffer med champignonsovs, kartofler og grov råkost"</t>
  </si>
  <si>
    <t>140 g mørbad, 180 g sovs med champignon, 200 g kartoffel og 200 g grov råkost.  Se opskriften "Mørbradbøffer med champignonsovs, kartofler og grov råkost"</t>
  </si>
  <si>
    <t>1 grovbolle (60 g), 40 g æggesalat, 70 g tzaziki, Gnavegrønt: 30 g (ca. 16 cm) bladselleri, 40 g blomkål, 40 g rød peberfrugt.</t>
  </si>
  <si>
    <t>70 g mørbad, 90 g sovs med champignon, 120 g kartoffel og 100 g grov råkost. Se opskriften "Mørbradbøffer med champignonsovs, kartofler og grov råkost"</t>
  </si>
  <si>
    <t>Anbefaling (g/MJ)</t>
  </si>
  <si>
    <t>Måltid (g)</t>
  </si>
  <si>
    <t>Barn 3-5 år</t>
  </si>
  <si>
    <t>Barn 10-13 år</t>
  </si>
  <si>
    <t>Kvinde, 65 kg</t>
  </si>
  <si>
    <t>Mand, 80 kg</t>
  </si>
  <si>
    <t>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</si>
</sst>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EDDF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0" borderId="0" xfId="0" applyFont="1"/>
    <xf numFmtId="0" fontId="0" fillId="0" borderId="14" xfId="0" applyBorder="1"/>
    <xf numFmtId="0" fontId="3" fillId="0" borderId="14" xfId="0" applyFont="1" applyBorder="1"/>
    <xf numFmtId="0" fontId="0" fillId="0" borderId="16" xfId="0" applyBorder="1"/>
    <xf numFmtId="1" fontId="0" fillId="7" borderId="5" xfId="0" applyNumberFormat="1" applyFont="1" applyFill="1" applyBorder="1" applyAlignment="1">
      <alignment horizontal="left" vertical="center"/>
    </xf>
    <xf numFmtId="1" fontId="0" fillId="7" borderId="4" xfId="0" applyNumberFormat="1" applyFont="1" applyFill="1" applyBorder="1" applyAlignment="1">
      <alignment horizontal="left" vertical="center"/>
    </xf>
    <xf numFmtId="1" fontId="0" fillId="7" borderId="3" xfId="0" applyNumberFormat="1" applyFont="1" applyFill="1" applyBorder="1" applyAlignment="1">
      <alignment horizontal="left" vertical="center"/>
    </xf>
    <xf numFmtId="1" fontId="2" fillId="3" borderId="4" xfId="0" applyNumberFormat="1" applyFont="1" applyFill="1" applyBorder="1" applyAlignment="1">
      <alignment horizontal="left" vertical="center" wrapText="1"/>
    </xf>
    <xf numFmtId="1" fontId="2" fillId="3" borderId="18" xfId="0" applyNumberFormat="1" applyFont="1" applyFill="1" applyBorder="1" applyAlignment="1">
      <alignment horizontal="left" vertical="center" wrapText="1"/>
    </xf>
    <xf numFmtId="1" fontId="3" fillId="7" borderId="19" xfId="0" applyNumberFormat="1" applyFont="1" applyFill="1" applyBorder="1" applyAlignment="1">
      <alignment horizontal="left" vertical="center"/>
    </xf>
    <xf numFmtId="1" fontId="3" fillId="7" borderId="10" xfId="0" applyNumberFormat="1" applyFont="1" applyFill="1" applyBorder="1" applyAlignment="1">
      <alignment horizontal="left" vertical="center"/>
    </xf>
    <xf numFmtId="1" fontId="3" fillId="7" borderId="18" xfId="0" applyNumberFormat="1" applyFont="1" applyFill="1" applyBorder="1" applyAlignment="1">
      <alignment horizontal="left" vertical="center"/>
    </xf>
    <xf numFmtId="1" fontId="0" fillId="0" borderId="7" xfId="0" applyNumberFormat="1" applyBorder="1" applyAlignment="1">
      <alignment horizontal="left" vertical="center" wrapText="1"/>
    </xf>
    <xf numFmtId="1" fontId="0" fillId="0" borderId="3" xfId="0" applyNumberFormat="1" applyBorder="1" applyAlignment="1">
      <alignment horizontal="left" vertical="center" wrapText="1"/>
    </xf>
    <xf numFmtId="1" fontId="0" fillId="0" borderId="6" xfId="0" applyNumberFormat="1" applyBorder="1" applyAlignment="1">
      <alignment horizontal="left" vertical="center" wrapText="1"/>
    </xf>
    <xf numFmtId="1" fontId="0" fillId="5" borderId="6" xfId="0" applyNumberFormat="1" applyFill="1" applyBorder="1" applyAlignment="1">
      <alignment horizontal="left" vertical="center" wrapText="1"/>
    </xf>
    <xf numFmtId="164" fontId="0" fillId="0" borderId="3" xfId="0" applyNumberFormat="1" applyBorder="1" applyAlignment="1">
      <alignment horizontal="left" vertical="center" wrapText="1"/>
    </xf>
    <xf numFmtId="1" fontId="0" fillId="5" borderId="3" xfId="0" applyNumberFormat="1" applyFill="1" applyBorder="1" applyAlignment="1">
      <alignment horizontal="left" vertical="center" wrapText="1"/>
    </xf>
    <xf numFmtId="1" fontId="0" fillId="5" borderId="5" xfId="0" applyNumberFormat="1" applyFill="1" applyBorder="1" applyAlignment="1">
      <alignment horizontal="left" vertical="center" wrapText="1"/>
    </xf>
    <xf numFmtId="164" fontId="0" fillId="0" borderId="6" xfId="0" applyNumberFormat="1" applyBorder="1" applyAlignment="1">
      <alignment horizontal="left" vertical="center" wrapText="1"/>
    </xf>
    <xf numFmtId="1" fontId="5" fillId="0" borderId="7" xfId="0" applyNumberFormat="1" applyFont="1" applyBorder="1" applyAlignment="1">
      <alignment horizontal="left" vertical="center"/>
    </xf>
    <xf numFmtId="164" fontId="0" fillId="0" borderId="7" xfId="0" applyNumberFormat="1" applyBorder="1" applyAlignment="1">
      <alignment horizontal="left" vertical="center" wrapText="1"/>
    </xf>
    <xf numFmtId="1" fontId="2" fillId="0" borderId="12" xfId="0" applyNumberFormat="1" applyFont="1" applyFill="1" applyBorder="1" applyAlignment="1">
      <alignment horizontal="left" vertical="center" wrapText="1"/>
    </xf>
    <xf numFmtId="1" fontId="2" fillId="5" borderId="17" xfId="0" applyNumberFormat="1" applyFont="1" applyFill="1" applyBorder="1" applyAlignment="1">
      <alignment horizontal="left" vertical="center" wrapText="1"/>
    </xf>
    <xf numFmtId="1" fontId="2" fillId="5" borderId="12" xfId="0" applyNumberFormat="1" applyFont="1" applyFill="1" applyBorder="1" applyAlignment="1">
      <alignment horizontal="left" vertical="center" wrapText="1"/>
    </xf>
    <xf numFmtId="1" fontId="2" fillId="0" borderId="27" xfId="0" applyNumberFormat="1" applyFont="1" applyBorder="1" applyAlignment="1">
      <alignment horizontal="left" vertical="center" wrapText="1"/>
    </xf>
    <xf numFmtId="164" fontId="2" fillId="0" borderId="17" xfId="0" applyNumberFormat="1" applyFont="1" applyFill="1" applyBorder="1" applyAlignment="1">
      <alignment horizontal="left" vertical="center" wrapText="1"/>
    </xf>
    <xf numFmtId="1" fontId="0" fillId="5" borderId="1" xfId="0" applyNumberFormat="1" applyFill="1" applyBorder="1" applyAlignment="1">
      <alignment horizontal="left" vertical="center" wrapText="1"/>
    </xf>
    <xf numFmtId="164" fontId="2" fillId="0" borderId="12" xfId="0" applyNumberFormat="1" applyFont="1" applyBorder="1" applyAlignment="1">
      <alignment horizontal="left" vertical="center" wrapText="1"/>
    </xf>
    <xf numFmtId="1" fontId="2" fillId="0" borderId="12" xfId="0" applyNumberFormat="1" applyFont="1" applyBorder="1" applyAlignment="1">
      <alignment horizontal="left" vertical="center" wrapText="1"/>
    </xf>
    <xf numFmtId="1" fontId="2" fillId="5" borderId="26" xfId="0" applyNumberFormat="1" applyFont="1" applyFill="1" applyBorder="1" applyAlignment="1">
      <alignment horizontal="left" vertical="center" wrapText="1"/>
    </xf>
    <xf numFmtId="1" fontId="2" fillId="0" borderId="22" xfId="0" applyNumberFormat="1" applyFont="1" applyBorder="1" applyAlignment="1">
      <alignment horizontal="left" vertical="center" wrapText="1"/>
    </xf>
    <xf numFmtId="164" fontId="2" fillId="0" borderId="22" xfId="0" applyNumberFormat="1" applyFont="1" applyFill="1" applyBorder="1" applyAlignment="1">
      <alignment horizontal="left" vertical="center" wrapText="1"/>
    </xf>
    <xf numFmtId="1" fontId="3" fillId="7" borderId="35" xfId="0" applyNumberFormat="1" applyFont="1" applyFill="1" applyBorder="1" applyAlignment="1">
      <alignment horizontal="left" vertical="center"/>
    </xf>
    <xf numFmtId="1" fontId="4" fillId="7" borderId="3" xfId="0" applyNumberFormat="1" applyFont="1" applyFill="1" applyBorder="1" applyAlignment="1">
      <alignment horizontal="left" vertical="center"/>
    </xf>
    <xf numFmtId="1" fontId="3" fillId="0" borderId="10" xfId="0" applyNumberFormat="1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left" vertical="center" wrapText="1"/>
    </xf>
    <xf numFmtId="1" fontId="3" fillId="0" borderId="22" xfId="0" applyNumberFormat="1" applyFont="1" applyFill="1" applyBorder="1" applyAlignment="1">
      <alignment horizontal="left" vertical="center" wrapText="1"/>
    </xf>
    <xf numFmtId="1" fontId="8" fillId="7" borderId="18" xfId="0" applyNumberFormat="1" applyFont="1" applyFill="1" applyBorder="1" applyAlignment="1">
      <alignment horizontal="left" vertical="center"/>
    </xf>
    <xf numFmtId="1" fontId="3" fillId="0" borderId="17" xfId="0" applyNumberFormat="1" applyFont="1" applyBorder="1" applyAlignment="1">
      <alignment horizontal="left" vertical="center" wrapText="1"/>
    </xf>
    <xf numFmtId="1" fontId="3" fillId="7" borderId="12" xfId="0" applyNumberFormat="1" applyFont="1" applyFill="1" applyBorder="1" applyAlignment="1">
      <alignment horizontal="left" vertical="center"/>
    </xf>
    <xf numFmtId="1" fontId="3" fillId="0" borderId="12" xfId="0" applyNumberFormat="1" applyFont="1" applyBorder="1" applyAlignment="1">
      <alignment horizontal="left" vertical="center" wrapText="1"/>
    </xf>
    <xf numFmtId="1" fontId="3" fillId="0" borderId="12" xfId="0" applyNumberFormat="1" applyFont="1" applyFill="1" applyBorder="1" applyAlignment="1">
      <alignment horizontal="left" vertical="center" wrapText="1"/>
    </xf>
    <xf numFmtId="1" fontId="3" fillId="5" borderId="17" xfId="0" applyNumberFormat="1" applyFont="1" applyFill="1" applyBorder="1" applyAlignment="1">
      <alignment horizontal="left" vertical="center" wrapText="1"/>
    </xf>
    <xf numFmtId="1" fontId="3" fillId="5" borderId="10" xfId="0" applyNumberFormat="1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>
      <alignment horizontal="left" vertical="center" wrapText="1"/>
    </xf>
    <xf numFmtId="1" fontId="3" fillId="5" borderId="26" xfId="0" applyNumberFormat="1" applyFont="1" applyFill="1" applyBorder="1" applyAlignment="1">
      <alignment horizontal="left" vertical="center" wrapText="1"/>
    </xf>
    <xf numFmtId="1" fontId="3" fillId="0" borderId="8" xfId="0" applyNumberFormat="1" applyFont="1" applyBorder="1" applyAlignment="1">
      <alignment horizontal="left" vertical="center" wrapText="1"/>
    </xf>
    <xf numFmtId="164" fontId="3" fillId="0" borderId="22" xfId="0" applyNumberFormat="1" applyFont="1" applyFill="1" applyBorder="1" applyAlignment="1">
      <alignment horizontal="left" vertical="center" wrapText="1"/>
    </xf>
    <xf numFmtId="1" fontId="3" fillId="0" borderId="8" xfId="0" applyNumberFormat="1" applyFont="1" applyFill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left" vertical="center" wrapText="1"/>
    </xf>
    <xf numFmtId="1" fontId="3" fillId="0" borderId="15" xfId="0" applyNumberFormat="1" applyFont="1" applyFill="1" applyBorder="1" applyAlignment="1">
      <alignment horizontal="left" vertical="center" wrapText="1"/>
    </xf>
    <xf numFmtId="1" fontId="3" fillId="5" borderId="13" xfId="0" applyNumberFormat="1" applyFont="1" applyFill="1" applyBorder="1" applyAlignment="1">
      <alignment horizontal="left" vertical="center" wrapText="1"/>
    </xf>
    <xf numFmtId="164" fontId="3" fillId="0" borderId="17" xfId="0" applyNumberFormat="1" applyFont="1" applyFill="1" applyBorder="1" applyAlignment="1">
      <alignment horizontal="left" vertical="center" wrapText="1"/>
    </xf>
    <xf numFmtId="1" fontId="4" fillId="0" borderId="3" xfId="0" applyNumberFormat="1" applyFont="1" applyBorder="1" applyAlignment="1">
      <alignment horizontal="left" vertical="center" wrapText="1"/>
    </xf>
    <xf numFmtId="1" fontId="2" fillId="0" borderId="17" xfId="0" applyNumberFormat="1" applyFont="1" applyBorder="1" applyAlignment="1">
      <alignment horizontal="left" vertical="center" wrapText="1"/>
    </xf>
    <xf numFmtId="1" fontId="0" fillId="0" borderId="6" xfId="0" applyNumberFormat="1" applyBorder="1" applyAlignment="1">
      <alignment vertical="center" wrapText="1"/>
    </xf>
    <xf numFmtId="1" fontId="2" fillId="0" borderId="17" xfId="0" applyNumberFormat="1" applyFont="1" applyBorder="1" applyAlignment="1">
      <alignment vertical="center" wrapText="1"/>
    </xf>
    <xf numFmtId="1" fontId="0" fillId="7" borderId="4" xfId="0" applyNumberFormat="1" applyFill="1" applyBorder="1" applyAlignment="1">
      <alignment horizontal="left" vertical="center" wrapText="1"/>
    </xf>
    <xf numFmtId="1" fontId="0" fillId="7" borderId="11" xfId="0" applyNumberFormat="1" applyFill="1" applyBorder="1" applyAlignment="1">
      <alignment horizontal="left" vertical="center" wrapText="1"/>
    </xf>
    <xf numFmtId="1" fontId="3" fillId="7" borderId="34" xfId="0" applyNumberFormat="1" applyFont="1" applyFill="1" applyBorder="1" applyAlignment="1">
      <alignment horizontal="left" vertical="center" wrapText="1"/>
    </xf>
    <xf numFmtId="1" fontId="0" fillId="0" borderId="5" xfId="0" applyNumberFormat="1" applyBorder="1" applyAlignment="1">
      <alignment vertical="center" wrapText="1"/>
    </xf>
    <xf numFmtId="1" fontId="2" fillId="0" borderId="26" xfId="0" applyNumberFormat="1" applyFont="1" applyBorder="1" applyAlignment="1">
      <alignment vertical="center" wrapText="1"/>
    </xf>
    <xf numFmtId="1" fontId="0" fillId="0" borderId="5" xfId="0" applyNumberFormat="1" applyBorder="1" applyAlignment="1">
      <alignment horizontal="left" vertical="center" wrapText="1"/>
    </xf>
    <xf numFmtId="1" fontId="2" fillId="0" borderId="26" xfId="0" applyNumberFormat="1" applyFont="1" applyBorder="1" applyAlignment="1">
      <alignment horizontal="left" vertical="center" wrapText="1"/>
    </xf>
    <xf numFmtId="1" fontId="0" fillId="0" borderId="3" xfId="0" applyNumberFormat="1" applyBorder="1" applyAlignment="1">
      <alignment horizontal="left" vertical="center" wrapText="1"/>
    </xf>
    <xf numFmtId="1" fontId="0" fillId="0" borderId="10" xfId="0" applyNumberFormat="1" applyBorder="1" applyAlignment="1">
      <alignment horizontal="left" vertical="center" wrapText="1"/>
    </xf>
    <xf numFmtId="1" fontId="0" fillId="0" borderId="3" xfId="0" applyNumberFormat="1" applyBorder="1" applyAlignment="1">
      <alignment vertical="center" wrapText="1"/>
    </xf>
    <xf numFmtId="1" fontId="0" fillId="0" borderId="10" xfId="0" applyNumberFormat="1" applyBorder="1" applyAlignment="1">
      <alignment vertical="center" wrapText="1"/>
    </xf>
    <xf numFmtId="1" fontId="1" fillId="2" borderId="0" xfId="0" applyNumberFormat="1" applyFont="1" applyFill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 vertical="center" wrapText="1"/>
    </xf>
    <xf numFmtId="1" fontId="1" fillId="2" borderId="33" xfId="0" applyNumberFormat="1" applyFont="1" applyFill="1" applyBorder="1" applyAlignment="1">
      <alignment horizontal="center" vertical="center" wrapText="1"/>
    </xf>
    <xf numFmtId="1" fontId="1" fillId="2" borderId="32" xfId="0" applyNumberFormat="1" applyFont="1" applyFill="1" applyBorder="1" applyAlignment="1">
      <alignment horizontal="center" vertical="center" wrapText="1"/>
    </xf>
    <xf numFmtId="1" fontId="1" fillId="2" borderId="29" xfId="0" applyNumberFormat="1" applyFont="1" applyFill="1" applyBorder="1" applyAlignment="1">
      <alignment horizontal="center" vertical="center" wrapText="1"/>
    </xf>
    <xf numFmtId="1" fontId="1" fillId="2" borderId="30" xfId="0" applyNumberFormat="1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left" vertical="center" wrapText="1"/>
    </xf>
    <xf numFmtId="1" fontId="1" fillId="2" borderId="29" xfId="0" applyNumberFormat="1" applyFont="1" applyFill="1" applyBorder="1" applyAlignment="1">
      <alignment horizontal="left" vertical="center" wrapText="1"/>
    </xf>
    <xf numFmtId="1" fontId="1" fillId="2" borderId="30" xfId="0" applyNumberFormat="1" applyFont="1" applyFill="1" applyBorder="1" applyAlignment="1">
      <alignment horizontal="left" vertical="center" wrapText="1"/>
    </xf>
    <xf numFmtId="1" fontId="0" fillId="0" borderId="12" xfId="0" applyNumberFormat="1" applyBorder="1" applyAlignment="1">
      <alignment vertical="center" wrapText="1"/>
    </xf>
    <xf numFmtId="1" fontId="9" fillId="6" borderId="29" xfId="0" applyNumberFormat="1" applyFont="1" applyFill="1" applyBorder="1" applyAlignment="1">
      <alignment horizontal="left" vertical="center"/>
    </xf>
    <xf numFmtId="1" fontId="1" fillId="6" borderId="29" xfId="0" applyNumberFormat="1" applyFont="1" applyFill="1" applyBorder="1" applyAlignment="1">
      <alignment horizontal="left"/>
    </xf>
    <xf numFmtId="1" fontId="7" fillId="6" borderId="29" xfId="0" applyNumberFormat="1" applyFont="1" applyFill="1" applyBorder="1" applyAlignment="1">
      <alignment horizontal="left"/>
    </xf>
    <xf numFmtId="0" fontId="0" fillId="0" borderId="29" xfId="0" applyBorder="1"/>
    <xf numFmtId="1" fontId="0" fillId="0" borderId="28" xfId="0" applyNumberFormat="1" applyBorder="1" applyAlignment="1">
      <alignment horizontal="left" vertical="center" wrapText="1"/>
    </xf>
    <xf numFmtId="1" fontId="0" fillId="0" borderId="2" xfId="0" applyNumberFormat="1" applyBorder="1" applyAlignment="1">
      <alignment horizontal="left" vertical="center" wrapText="1"/>
    </xf>
    <xf numFmtId="1" fontId="6" fillId="7" borderId="9" xfId="0" applyNumberFormat="1" applyFont="1" applyFill="1" applyBorder="1" applyAlignment="1">
      <alignment horizontal="left" vertical="center"/>
    </xf>
    <xf numFmtId="1" fontId="0" fillId="0" borderId="31" xfId="0" applyNumberFormat="1" applyBorder="1" applyAlignment="1">
      <alignment horizontal="left" vertical="center" wrapText="1"/>
    </xf>
    <xf numFmtId="1" fontId="0" fillId="7" borderId="9" xfId="0" applyNumberFormat="1" applyFill="1" applyBorder="1" applyAlignment="1">
      <alignment horizontal="left" vertical="center" wrapText="1"/>
    </xf>
    <xf numFmtId="1" fontId="0" fillId="0" borderId="21" xfId="0" applyNumberFormat="1" applyBorder="1" applyAlignment="1">
      <alignment horizontal="left" vertical="center" wrapText="1"/>
    </xf>
    <xf numFmtId="1" fontId="0" fillId="7" borderId="28" xfId="0" applyNumberFormat="1" applyFont="1" applyFill="1" applyBorder="1" applyAlignment="1">
      <alignment horizontal="left" vertical="center"/>
    </xf>
    <xf numFmtId="1" fontId="0" fillId="7" borderId="9" xfId="0" applyNumberFormat="1" applyFont="1" applyFill="1" applyBorder="1" applyAlignment="1">
      <alignment horizontal="left" vertical="center"/>
    </xf>
    <xf numFmtId="1" fontId="0" fillId="5" borderId="2" xfId="0" applyNumberFormat="1" applyFill="1" applyBorder="1" applyAlignment="1">
      <alignment horizontal="left" vertical="center" wrapText="1"/>
    </xf>
    <xf numFmtId="1" fontId="0" fillId="7" borderId="21" xfId="0" applyNumberFormat="1" applyFont="1" applyFill="1" applyBorder="1" applyAlignment="1">
      <alignment horizontal="left" vertical="center"/>
    </xf>
    <xf numFmtId="164" fontId="0" fillId="0" borderId="21" xfId="0" applyNumberFormat="1" applyBorder="1" applyAlignment="1">
      <alignment horizontal="left" vertical="center" wrapText="1"/>
    </xf>
    <xf numFmtId="1" fontId="0" fillId="5" borderId="21" xfId="0" applyNumberFormat="1" applyFill="1" applyBorder="1" applyAlignment="1">
      <alignment horizontal="left" vertical="center" wrapText="1"/>
    </xf>
    <xf numFmtId="1" fontId="0" fillId="5" borderId="28" xfId="0" applyNumberFormat="1" applyFill="1" applyBorder="1" applyAlignment="1">
      <alignment horizontal="left" vertical="center" wrapText="1"/>
    </xf>
    <xf numFmtId="164" fontId="0" fillId="0" borderId="2" xfId="0" applyNumberFormat="1" applyBorder="1" applyAlignment="1">
      <alignment horizontal="left" vertical="center" wrapText="1"/>
    </xf>
    <xf numFmtId="1" fontId="2" fillId="4" borderId="37" xfId="0" applyNumberFormat="1" applyFont="1" applyFill="1" applyBorder="1" applyAlignment="1">
      <alignment vertical="center" wrapText="1"/>
    </xf>
    <xf numFmtId="1" fontId="2" fillId="4" borderId="38" xfId="0" applyNumberFormat="1" applyFont="1" applyFill="1" applyBorder="1" applyAlignment="1">
      <alignment vertical="center" wrapText="1"/>
    </xf>
    <xf numFmtId="1" fontId="2" fillId="4" borderId="15" xfId="0" applyNumberFormat="1" applyFont="1" applyFill="1" applyBorder="1" applyAlignment="1">
      <alignment vertical="center" wrapText="1"/>
    </xf>
    <xf numFmtId="1" fontId="2" fillId="4" borderId="39" xfId="0" applyNumberFormat="1" applyFont="1" applyFill="1" applyBorder="1" applyAlignment="1">
      <alignment vertical="center" wrapText="1"/>
    </xf>
    <xf numFmtId="1" fontId="2" fillId="4" borderId="40" xfId="0" applyNumberFormat="1" applyFont="1" applyFill="1" applyBorder="1" applyAlignment="1">
      <alignment vertical="center" wrapText="1"/>
    </xf>
    <xf numFmtId="1" fontId="2" fillId="4" borderId="41" xfId="0" applyNumberFormat="1" applyFont="1" applyFill="1" applyBorder="1" applyAlignment="1">
      <alignment vertical="center" wrapText="1"/>
    </xf>
    <xf numFmtId="1" fontId="2" fillId="4" borderId="42" xfId="0" applyNumberFormat="1" applyFont="1" applyFill="1" applyBorder="1" applyAlignment="1">
      <alignment vertical="center" wrapText="1"/>
    </xf>
    <xf numFmtId="1" fontId="2" fillId="4" borderId="13" xfId="0" applyNumberFormat="1" applyFont="1" applyFill="1" applyBorder="1" applyAlignment="1">
      <alignment vertical="center" wrapText="1"/>
    </xf>
    <xf numFmtId="1" fontId="2" fillId="4" borderId="43" xfId="0" applyNumberFormat="1" applyFont="1" applyFill="1" applyBorder="1" applyAlignment="1">
      <alignment vertical="center" wrapText="1"/>
    </xf>
    <xf numFmtId="164" fontId="2" fillId="8" borderId="44" xfId="0" applyNumberFormat="1" applyFont="1" applyFill="1" applyBorder="1" applyAlignment="1">
      <alignment vertical="center" wrapText="1"/>
    </xf>
    <xf numFmtId="0" fontId="0" fillId="0" borderId="32" xfId="0" applyBorder="1"/>
    <xf numFmtId="1" fontId="3" fillId="7" borderId="45" xfId="0" applyNumberFormat="1" applyFont="1" applyFill="1" applyBorder="1" applyAlignment="1">
      <alignment horizontal="left" vertical="center" wrapText="1"/>
    </xf>
    <xf numFmtId="164" fontId="2" fillId="0" borderId="12" xfId="0" applyNumberFormat="1" applyFont="1" applyFill="1" applyBorder="1" applyAlignment="1">
      <alignment horizontal="left" vertical="center" wrapText="1"/>
    </xf>
    <xf numFmtId="1" fontId="0" fillId="0" borderId="36" xfId="0" applyNumberFormat="1" applyBorder="1" applyAlignment="1">
      <alignment vertical="center" wrapText="1"/>
    </xf>
    <xf numFmtId="1" fontId="0" fillId="0" borderId="24" xfId="0" applyNumberFormat="1" applyBorder="1" applyAlignment="1">
      <alignment vertical="center" wrapText="1"/>
    </xf>
    <xf numFmtId="1" fontId="2" fillId="3" borderId="23" xfId="0" applyNumberFormat="1" applyFont="1" applyFill="1" applyBorder="1" applyAlignment="1">
      <alignment horizontal="left" vertical="center" wrapText="1"/>
    </xf>
    <xf numFmtId="1" fontId="0" fillId="0" borderId="25" xfId="0" applyNumberFormat="1" applyBorder="1" applyAlignment="1">
      <alignment horizontal="left" vertical="center" wrapText="1"/>
    </xf>
    <xf numFmtId="1" fontId="0" fillId="7" borderId="23" xfId="0" applyNumberFormat="1" applyFill="1" applyBorder="1" applyAlignment="1">
      <alignment horizontal="left" vertical="center" wrapText="1"/>
    </xf>
    <xf numFmtId="1" fontId="0" fillId="0" borderId="24" xfId="0" applyNumberFormat="1" applyBorder="1" applyAlignment="1">
      <alignment horizontal="left" vertical="center" wrapText="1"/>
    </xf>
    <xf numFmtId="1" fontId="0" fillId="7" borderId="20" xfId="0" applyNumberFormat="1" applyFont="1" applyFill="1" applyBorder="1" applyAlignment="1">
      <alignment horizontal="left" vertical="center"/>
    </xf>
    <xf numFmtId="1" fontId="0" fillId="0" borderId="20" xfId="0" applyNumberFormat="1" applyBorder="1" applyAlignment="1">
      <alignment horizontal="left" vertical="center" wrapText="1"/>
    </xf>
    <xf numFmtId="1" fontId="0" fillId="7" borderId="23" xfId="0" applyNumberFormat="1" applyFont="1" applyFill="1" applyBorder="1" applyAlignment="1">
      <alignment horizontal="left" vertical="center"/>
    </xf>
    <xf numFmtId="1" fontId="0" fillId="5" borderId="24" xfId="0" applyNumberFormat="1" applyFill="1" applyBorder="1" applyAlignment="1">
      <alignment horizontal="left" vertical="center" wrapText="1"/>
    </xf>
    <xf numFmtId="164" fontId="0" fillId="0" borderId="20" xfId="0" applyNumberFormat="1" applyBorder="1" applyAlignment="1">
      <alignment horizontal="left" vertical="center" wrapText="1"/>
    </xf>
    <xf numFmtId="1" fontId="0" fillId="5" borderId="20" xfId="0" applyNumberFormat="1" applyFill="1" applyBorder="1" applyAlignment="1">
      <alignment horizontal="left" vertical="center" wrapText="1"/>
    </xf>
    <xf numFmtId="1" fontId="0" fillId="5" borderId="36" xfId="0" applyNumberFormat="1" applyFill="1" applyBorder="1" applyAlignment="1">
      <alignment horizontal="left" vertical="center" wrapText="1"/>
    </xf>
    <xf numFmtId="164" fontId="0" fillId="0" borderId="24" xfId="0" applyNumberFormat="1" applyBorder="1" applyAlignment="1">
      <alignment horizontal="left" vertical="center" wrapText="1"/>
    </xf>
    <xf numFmtId="0" fontId="0" fillId="0" borderId="46" xfId="0" applyBorder="1"/>
    <xf numFmtId="1" fontId="3" fillId="7" borderId="17" xfId="0" applyNumberFormat="1" applyFont="1" applyFill="1" applyBorder="1" applyAlignment="1">
      <alignment horizontal="left" vertical="center"/>
    </xf>
    <xf numFmtId="1" fontId="0" fillId="0" borderId="36" xfId="0" applyNumberForma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left" vertical="center" wrapText="1"/>
    </xf>
    <xf numFmtId="1" fontId="3" fillId="5" borderId="12" xfId="0" applyNumberFormat="1" applyFont="1" applyFill="1" applyBorder="1" applyAlignment="1">
      <alignment horizontal="left" vertical="center" wrapText="1"/>
    </xf>
    <xf numFmtId="1" fontId="3" fillId="0" borderId="22" xfId="0" applyNumberFormat="1" applyFont="1" applyBorder="1" applyAlignment="1">
      <alignment horizontal="left" vertical="center" wrapText="1"/>
    </xf>
    <xf numFmtId="1" fontId="0" fillId="0" borderId="20" xfId="0" applyNumberFormat="1" applyBorder="1" applyAlignment="1">
      <alignment horizontal="left" vertical="center" wrapText="1"/>
    </xf>
    <xf numFmtId="49" fontId="3" fillId="7" borderId="18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FDB1E-4180-49C6-82AB-A892CC564CEE}">
  <dimension ref="A1:Z28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X23" sqref="X23"/>
    </sheetView>
  </sheetViews>
  <sheetFormatPr defaultRowHeight="12" x14ac:dyDescent="0.2"/>
  <cols>
    <col min="1" max="1" width="19" customWidth="1"/>
    <col min="2" max="2" width="15" customWidth="1"/>
    <col min="3" max="3" width="35.42578125" customWidth="1"/>
    <col min="4" max="4" width="13" customWidth="1"/>
    <col min="5" max="5" width="15" customWidth="1"/>
    <col min="6" max="6" width="13" customWidth="1"/>
    <col min="7" max="7" width="9.7109375" customWidth="1"/>
    <col min="8" max="8" width="11.140625" customWidth="1"/>
    <col min="20" max="20" width="12" customWidth="1"/>
    <col min="24" max="24" width="13" customWidth="1"/>
  </cols>
  <sheetData>
    <row r="1" spans="1:26" s="83" customFormat="1" ht="30.75" customHeight="1" thickBot="1" x14ac:dyDescent="0.3">
      <c r="A1" s="80" t="s">
        <v>0</v>
      </c>
      <c r="B1" s="80"/>
      <c r="C1" s="80"/>
      <c r="D1" s="81"/>
      <c r="E1" s="81"/>
      <c r="F1" s="81"/>
      <c r="G1" s="81"/>
      <c r="H1" s="81"/>
      <c r="I1" s="81"/>
      <c r="J1" s="81"/>
      <c r="K1" s="81"/>
      <c r="L1" s="82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1:26" ht="31.5" customHeight="1" thickBot="1" x14ac:dyDescent="0.25">
      <c r="A2" s="76" t="s">
        <v>26</v>
      </c>
      <c r="B2" s="77"/>
      <c r="C2" s="78"/>
      <c r="D2" s="73" t="s">
        <v>27</v>
      </c>
      <c r="E2" s="75"/>
      <c r="F2" s="71" t="s">
        <v>29</v>
      </c>
      <c r="G2" s="70"/>
      <c r="H2" s="70"/>
      <c r="I2" s="70"/>
      <c r="J2" s="72"/>
      <c r="K2" s="73" t="s">
        <v>30</v>
      </c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  <c r="X2" s="70" t="s">
        <v>28</v>
      </c>
      <c r="Y2" s="70"/>
      <c r="Z2" s="2"/>
    </row>
    <row r="3" spans="1:26" s="83" customFormat="1" ht="39" thickBot="1" x14ac:dyDescent="0.25">
      <c r="A3" s="98" t="s">
        <v>1</v>
      </c>
      <c r="B3" s="99" t="s">
        <v>2</v>
      </c>
      <c r="C3" s="100"/>
      <c r="D3" s="101" t="s">
        <v>32</v>
      </c>
      <c r="E3" s="102" t="s">
        <v>3</v>
      </c>
      <c r="F3" s="103" t="s">
        <v>31</v>
      </c>
      <c r="G3" s="104" t="s">
        <v>33</v>
      </c>
      <c r="H3" s="98" t="s">
        <v>39</v>
      </c>
      <c r="I3" s="98" t="s">
        <v>40</v>
      </c>
      <c r="J3" s="98" t="s">
        <v>41</v>
      </c>
      <c r="K3" s="101" t="s">
        <v>4</v>
      </c>
      <c r="L3" s="105" t="s">
        <v>5</v>
      </c>
      <c r="M3" s="105" t="s">
        <v>4</v>
      </c>
      <c r="N3" s="105" t="s">
        <v>6</v>
      </c>
      <c r="O3" s="105" t="s">
        <v>7</v>
      </c>
      <c r="P3" s="105" t="s">
        <v>6</v>
      </c>
      <c r="Q3" s="105" t="s">
        <v>8</v>
      </c>
      <c r="R3" s="105" t="s">
        <v>9</v>
      </c>
      <c r="S3" s="105" t="s">
        <v>8</v>
      </c>
      <c r="T3" s="105" t="s">
        <v>10</v>
      </c>
      <c r="U3" s="105" t="s">
        <v>11</v>
      </c>
      <c r="V3" s="105" t="s">
        <v>12</v>
      </c>
      <c r="W3" s="102" t="s">
        <v>11</v>
      </c>
      <c r="X3" s="106" t="s">
        <v>57</v>
      </c>
      <c r="Y3" s="107" t="s">
        <v>58</v>
      </c>
      <c r="Z3" s="108"/>
    </row>
    <row r="4" spans="1:26" ht="51" customHeight="1" x14ac:dyDescent="0.2">
      <c r="A4" s="66" t="s">
        <v>59</v>
      </c>
      <c r="B4" s="84" t="s">
        <v>13</v>
      </c>
      <c r="C4" s="85" t="s">
        <v>34</v>
      </c>
      <c r="D4" s="86"/>
      <c r="E4" s="87">
        <v>80</v>
      </c>
      <c r="F4" s="88">
        <v>20</v>
      </c>
      <c r="G4" s="89">
        <f>I4/I9*100</f>
        <v>18.742160903063969</v>
      </c>
      <c r="H4" s="90">
        <v>1100</v>
      </c>
      <c r="I4" s="89">
        <v>1046</v>
      </c>
      <c r="J4" s="89">
        <f>I4/4.18</f>
        <v>250.23923444976077</v>
      </c>
      <c r="K4" s="91" t="s">
        <v>14</v>
      </c>
      <c r="L4" s="92">
        <v>7.2</v>
      </c>
      <c r="M4" s="89">
        <v>25</v>
      </c>
      <c r="N4" s="93" t="s">
        <v>15</v>
      </c>
      <c r="O4" s="94">
        <v>1</v>
      </c>
      <c r="P4" s="89">
        <f t="shared" ref="P4:P9" si="0">O4*37/I4*100</f>
        <v>3.5372848948374758</v>
      </c>
      <c r="Q4" s="93" t="s">
        <v>16</v>
      </c>
      <c r="R4" s="95">
        <v>7.3</v>
      </c>
      <c r="S4" s="89">
        <v>12</v>
      </c>
      <c r="T4" s="89">
        <v>63</v>
      </c>
      <c r="U4" s="93" t="s">
        <v>17</v>
      </c>
      <c r="V4" s="96">
        <v>0</v>
      </c>
      <c r="W4" s="87">
        <v>0</v>
      </c>
      <c r="X4" s="91"/>
      <c r="Y4" s="97">
        <v>3.6</v>
      </c>
      <c r="Z4" s="2"/>
    </row>
    <row r="5" spans="1:26" ht="100.5" customHeight="1" x14ac:dyDescent="0.2">
      <c r="A5" s="66"/>
      <c r="B5" s="64" t="s">
        <v>18</v>
      </c>
      <c r="C5" s="15" t="s">
        <v>43</v>
      </c>
      <c r="D5" s="6"/>
      <c r="E5" s="21">
        <v>52</v>
      </c>
      <c r="F5" s="60">
        <v>10</v>
      </c>
      <c r="G5" s="15">
        <f>I5/I9*100</f>
        <v>14.800215015230245</v>
      </c>
      <c r="H5" s="7">
        <v>800</v>
      </c>
      <c r="I5" s="14">
        <v>826</v>
      </c>
      <c r="J5" s="14">
        <f t="shared" ref="J5:J9" si="1">I5/4.18</f>
        <v>197.60765550239236</v>
      </c>
      <c r="K5" s="6" t="s">
        <v>19</v>
      </c>
      <c r="L5" s="16">
        <v>5.8</v>
      </c>
      <c r="M5" s="14">
        <v>22</v>
      </c>
      <c r="N5" s="7" t="s">
        <v>20</v>
      </c>
      <c r="O5" s="17">
        <v>1.3</v>
      </c>
      <c r="P5" s="14">
        <f t="shared" si="0"/>
        <v>5.8232445520581111</v>
      </c>
      <c r="Q5" s="7"/>
      <c r="R5" s="18">
        <v>9.6999999999999993</v>
      </c>
      <c r="S5" s="14">
        <v>20</v>
      </c>
      <c r="T5" s="14">
        <v>58</v>
      </c>
      <c r="U5" s="7" t="s">
        <v>17</v>
      </c>
      <c r="V5" s="19">
        <v>1.7</v>
      </c>
      <c r="W5" s="13">
        <f>V5*17/I5*100</f>
        <v>3.4987893462469737</v>
      </c>
      <c r="X5" s="6"/>
      <c r="Y5" s="22">
        <v>3</v>
      </c>
    </row>
    <row r="6" spans="1:26" ht="102.75" customHeight="1" x14ac:dyDescent="0.2">
      <c r="A6" s="66"/>
      <c r="B6" s="64" t="s">
        <v>21</v>
      </c>
      <c r="C6" s="15" t="s">
        <v>46</v>
      </c>
      <c r="D6" s="6"/>
      <c r="E6" s="13">
        <v>92.5</v>
      </c>
      <c r="F6" s="60">
        <v>30</v>
      </c>
      <c r="G6" s="15">
        <f>I6/I9*100</f>
        <v>23.99211610822433</v>
      </c>
      <c r="H6" s="7">
        <v>1400</v>
      </c>
      <c r="I6" s="14">
        <v>1339</v>
      </c>
      <c r="J6" s="14">
        <f t="shared" si="1"/>
        <v>320.33492822966508</v>
      </c>
      <c r="K6" s="6" t="s">
        <v>22</v>
      </c>
      <c r="L6" s="16">
        <v>8.6999999999999993</v>
      </c>
      <c r="M6" s="14">
        <v>24</v>
      </c>
      <c r="N6" s="7" t="s">
        <v>15</v>
      </c>
      <c r="O6" s="17">
        <v>1.7</v>
      </c>
      <c r="P6" s="14">
        <f t="shared" si="0"/>
        <v>4.6975354742345026</v>
      </c>
      <c r="Q6" s="7" t="s">
        <v>23</v>
      </c>
      <c r="R6" s="18">
        <v>18.600000000000001</v>
      </c>
      <c r="S6" s="14">
        <v>24</v>
      </c>
      <c r="T6" s="14">
        <v>52</v>
      </c>
      <c r="U6" s="7" t="s">
        <v>20</v>
      </c>
      <c r="V6" s="19">
        <v>0.6</v>
      </c>
      <c r="W6" s="13">
        <f>V6*17/I6*100</f>
        <v>0.76176250933532486</v>
      </c>
      <c r="X6" s="6"/>
      <c r="Y6" s="20">
        <v>5.5</v>
      </c>
      <c r="Z6" s="2"/>
    </row>
    <row r="7" spans="1:26" ht="56.25" customHeight="1" x14ac:dyDescent="0.2">
      <c r="A7" s="66"/>
      <c r="B7" s="64" t="s">
        <v>18</v>
      </c>
      <c r="C7" s="15" t="s">
        <v>51</v>
      </c>
      <c r="D7" s="6"/>
      <c r="E7" s="13">
        <v>110</v>
      </c>
      <c r="F7" s="60">
        <v>10</v>
      </c>
      <c r="G7" s="15">
        <f>I7/I9*100</f>
        <v>10.983694678373052</v>
      </c>
      <c r="H7" s="7">
        <v>550</v>
      </c>
      <c r="I7" s="14">
        <v>613</v>
      </c>
      <c r="J7" s="14">
        <f t="shared" si="1"/>
        <v>146.6507177033493</v>
      </c>
      <c r="K7" s="6" t="s">
        <v>19</v>
      </c>
      <c r="L7" s="16">
        <v>3.8</v>
      </c>
      <c r="M7" s="14">
        <v>23</v>
      </c>
      <c r="N7" s="7" t="s">
        <v>20</v>
      </c>
      <c r="O7" s="17">
        <v>0.9</v>
      </c>
      <c r="P7" s="14">
        <f t="shared" si="0"/>
        <v>5.4323001631321377</v>
      </c>
      <c r="Q7" s="7"/>
      <c r="R7" s="18">
        <v>6.7</v>
      </c>
      <c r="S7" s="14">
        <v>19</v>
      </c>
      <c r="T7" s="14">
        <v>59</v>
      </c>
      <c r="U7" s="7" t="s">
        <v>17</v>
      </c>
      <c r="V7" s="19">
        <v>0.6</v>
      </c>
      <c r="W7" s="13">
        <f>V7*17/I7*100</f>
        <v>1.6639477977161501</v>
      </c>
      <c r="X7" s="6"/>
      <c r="Y7" s="22">
        <v>3.6</v>
      </c>
    </row>
    <row r="8" spans="1:26" ht="68.25" customHeight="1" x14ac:dyDescent="0.2">
      <c r="A8" s="66"/>
      <c r="B8" s="64" t="s">
        <v>24</v>
      </c>
      <c r="C8" s="15" t="s">
        <v>56</v>
      </c>
      <c r="D8" s="6"/>
      <c r="E8" s="13">
        <v>88</v>
      </c>
      <c r="F8" s="59">
        <v>30</v>
      </c>
      <c r="G8" s="15">
        <f>I8/I9*100</f>
        <v>31.49973123096219</v>
      </c>
      <c r="H8" s="7">
        <v>1700</v>
      </c>
      <c r="I8" s="14">
        <v>1758</v>
      </c>
      <c r="J8" s="14">
        <f t="shared" si="1"/>
        <v>420.57416267942585</v>
      </c>
      <c r="K8" s="6" t="s">
        <v>22</v>
      </c>
      <c r="L8" s="16">
        <v>19.3</v>
      </c>
      <c r="M8" s="14">
        <v>41</v>
      </c>
      <c r="N8" s="7" t="s">
        <v>15</v>
      </c>
      <c r="O8" s="17">
        <v>5.0999999999999996</v>
      </c>
      <c r="P8" s="14">
        <f t="shared" si="0"/>
        <v>10.733788395904437</v>
      </c>
      <c r="Q8" s="7" t="s">
        <v>23</v>
      </c>
      <c r="R8" s="18">
        <v>22.5</v>
      </c>
      <c r="S8" s="14">
        <v>22</v>
      </c>
      <c r="T8" s="14">
        <v>38</v>
      </c>
      <c r="U8" s="7" t="s">
        <v>20</v>
      </c>
      <c r="V8" s="19">
        <v>0.1</v>
      </c>
      <c r="W8" s="13">
        <f>V8*17/I8*100</f>
        <v>9.670079635949945E-2</v>
      </c>
      <c r="X8" s="6"/>
      <c r="Y8" s="22">
        <v>5.7</v>
      </c>
    </row>
    <row r="9" spans="1:26" ht="30" customHeight="1" thickBot="1" x14ac:dyDescent="0.25">
      <c r="A9" s="67"/>
      <c r="B9" s="65" t="s">
        <v>25</v>
      </c>
      <c r="C9" s="56"/>
      <c r="D9" s="39">
        <v>400</v>
      </c>
      <c r="E9" s="38">
        <f>SUM(E4:E8)</f>
        <v>422.5</v>
      </c>
      <c r="F9" s="109">
        <f>SUM(F4:F8)</f>
        <v>100</v>
      </c>
      <c r="G9" s="40">
        <f>SUM(G4:G8)</f>
        <v>100.01791793585377</v>
      </c>
      <c r="H9" s="41">
        <f>SUM(H4:H8)</f>
        <v>5550</v>
      </c>
      <c r="I9" s="23">
        <v>5581</v>
      </c>
      <c r="J9" s="42">
        <f t="shared" si="1"/>
        <v>1335.1674641148327</v>
      </c>
      <c r="K9" s="12"/>
      <c r="L9" s="24">
        <v>44.7</v>
      </c>
      <c r="M9" s="23">
        <v>30</v>
      </c>
      <c r="N9" s="41"/>
      <c r="O9" s="110">
        <v>10.1</v>
      </c>
      <c r="P9" s="30">
        <f t="shared" si="0"/>
        <v>6.6959326285611898</v>
      </c>
      <c r="Q9" s="41"/>
      <c r="R9" s="25">
        <v>64.8</v>
      </c>
      <c r="S9" s="23">
        <v>20</v>
      </c>
      <c r="T9" s="23">
        <v>50</v>
      </c>
      <c r="U9" s="41"/>
      <c r="V9" s="24">
        <v>3</v>
      </c>
      <c r="W9" s="26">
        <f>V9*17/I9*100</f>
        <v>0.91381472854327184</v>
      </c>
      <c r="X9" s="132" t="s">
        <v>63</v>
      </c>
      <c r="Y9" s="27">
        <v>21.5</v>
      </c>
      <c r="Z9" s="2"/>
    </row>
    <row r="10" spans="1:26" s="4" customFormat="1" ht="46.5" customHeight="1" x14ac:dyDescent="0.2">
      <c r="A10" s="68" t="s">
        <v>60</v>
      </c>
      <c r="B10" s="111" t="s">
        <v>13</v>
      </c>
      <c r="C10" s="112" t="s">
        <v>35</v>
      </c>
      <c r="D10" s="113"/>
      <c r="E10" s="114">
        <v>170</v>
      </c>
      <c r="F10" s="115">
        <v>20</v>
      </c>
      <c r="G10" s="116">
        <f>I10/I15*100</f>
        <v>18.875904284919308</v>
      </c>
      <c r="H10" s="117">
        <v>1800</v>
      </c>
      <c r="I10" s="118">
        <v>1696</v>
      </c>
      <c r="J10" s="118">
        <f>I10/4.18</f>
        <v>405.74162679425842</v>
      </c>
      <c r="K10" s="119" t="s">
        <v>14</v>
      </c>
      <c r="L10" s="120">
        <v>13.1</v>
      </c>
      <c r="M10" s="118">
        <v>29</v>
      </c>
      <c r="N10" s="117" t="s">
        <v>15</v>
      </c>
      <c r="O10" s="121">
        <v>1.6</v>
      </c>
      <c r="P10" s="118">
        <f t="shared" ref="P10:P15" si="2">O10*37/I10*100</f>
        <v>3.4905660377358489</v>
      </c>
      <c r="Q10" s="117" t="s">
        <v>16</v>
      </c>
      <c r="R10" s="122">
        <v>11.1</v>
      </c>
      <c r="S10" s="118">
        <v>10</v>
      </c>
      <c r="T10" s="118">
        <v>51</v>
      </c>
      <c r="U10" s="117" t="s">
        <v>17</v>
      </c>
      <c r="V10" s="123">
        <v>0</v>
      </c>
      <c r="W10" s="114">
        <v>0</v>
      </c>
      <c r="X10" s="119"/>
      <c r="Y10" s="124">
        <v>5.7</v>
      </c>
      <c r="Z10" s="125"/>
    </row>
    <row r="11" spans="1:26" ht="97.5" customHeight="1" x14ac:dyDescent="0.2">
      <c r="A11" s="68"/>
      <c r="B11" s="62" t="s">
        <v>18</v>
      </c>
      <c r="C11" s="57" t="s">
        <v>42</v>
      </c>
      <c r="D11" s="8"/>
      <c r="E11" s="13">
        <v>60</v>
      </c>
      <c r="F11" s="60">
        <v>10</v>
      </c>
      <c r="G11" s="15">
        <f>I11/I15*100</f>
        <v>14.424040066777962</v>
      </c>
      <c r="H11" s="7">
        <v>1300</v>
      </c>
      <c r="I11" s="14">
        <v>1296</v>
      </c>
      <c r="J11" s="14">
        <f t="shared" ref="J11:J15" si="3">I11/4.18</f>
        <v>310.04784688995215</v>
      </c>
      <c r="K11" s="6" t="s">
        <v>19</v>
      </c>
      <c r="L11" s="28">
        <v>12.2</v>
      </c>
      <c r="M11" s="14">
        <v>35</v>
      </c>
      <c r="N11" s="7" t="s">
        <v>20</v>
      </c>
      <c r="O11" s="17">
        <v>2</v>
      </c>
      <c r="P11" s="14">
        <f t="shared" si="2"/>
        <v>5.7098765432098766</v>
      </c>
      <c r="Q11" s="7"/>
      <c r="R11" s="18">
        <v>12.6</v>
      </c>
      <c r="S11" s="14">
        <v>17</v>
      </c>
      <c r="T11" s="14">
        <v>48</v>
      </c>
      <c r="U11" s="7" t="s">
        <v>17</v>
      </c>
      <c r="V11" s="19">
        <v>2.6</v>
      </c>
      <c r="W11" s="13">
        <f>V11*17/I11*100</f>
        <v>3.4104938271604941</v>
      </c>
      <c r="X11" s="6"/>
      <c r="Y11" s="20">
        <v>4.5</v>
      </c>
      <c r="Z11" s="2"/>
    </row>
    <row r="12" spans="1:26" ht="86.25" customHeight="1" x14ac:dyDescent="0.2">
      <c r="A12" s="68"/>
      <c r="B12" s="62" t="s">
        <v>21</v>
      </c>
      <c r="C12" s="57" t="s">
        <v>47</v>
      </c>
      <c r="D12" s="8"/>
      <c r="E12" s="13">
        <v>170</v>
      </c>
      <c r="F12" s="60">
        <v>30</v>
      </c>
      <c r="G12" s="15">
        <f>I12/I15*100</f>
        <v>26.132442960489705</v>
      </c>
      <c r="H12" s="7">
        <v>2200</v>
      </c>
      <c r="I12" s="14">
        <v>2348</v>
      </c>
      <c r="J12" s="14">
        <f t="shared" si="3"/>
        <v>561.72248803827756</v>
      </c>
      <c r="K12" s="6" t="s">
        <v>22</v>
      </c>
      <c r="L12" s="16">
        <v>16.399999999999999</v>
      </c>
      <c r="M12" s="14">
        <v>26</v>
      </c>
      <c r="N12" s="7" t="s">
        <v>15</v>
      </c>
      <c r="O12" s="17">
        <v>2.8</v>
      </c>
      <c r="P12" s="14">
        <f t="shared" si="2"/>
        <v>4.4122657580919933</v>
      </c>
      <c r="Q12" s="7" t="s">
        <v>23</v>
      </c>
      <c r="R12" s="18">
        <v>30</v>
      </c>
      <c r="S12" s="14">
        <v>22</v>
      </c>
      <c r="T12" s="14">
        <v>55</v>
      </c>
      <c r="U12" s="7" t="s">
        <v>20</v>
      </c>
      <c r="V12" s="19">
        <v>1.2</v>
      </c>
      <c r="W12" s="13">
        <f>V12*17/I12*100</f>
        <v>0.868824531516184</v>
      </c>
      <c r="X12" s="6"/>
      <c r="Y12" s="22">
        <v>10.9</v>
      </c>
    </row>
    <row r="13" spans="1:26" ht="60" customHeight="1" x14ac:dyDescent="0.2">
      <c r="A13" s="68"/>
      <c r="B13" s="62" t="s">
        <v>18</v>
      </c>
      <c r="C13" s="57" t="s">
        <v>50</v>
      </c>
      <c r="D13" s="8"/>
      <c r="E13" s="13">
        <v>152</v>
      </c>
      <c r="F13" s="60">
        <v>10</v>
      </c>
      <c r="G13" s="15">
        <f>I13/I15*100</f>
        <v>10.239287701725097</v>
      </c>
      <c r="H13" s="7">
        <v>900</v>
      </c>
      <c r="I13" s="14">
        <v>920</v>
      </c>
      <c r="J13" s="14">
        <f t="shared" si="3"/>
        <v>220.09569377990431</v>
      </c>
      <c r="K13" s="6" t="s">
        <v>19</v>
      </c>
      <c r="L13" s="16">
        <v>6</v>
      </c>
      <c r="M13" s="14">
        <v>24</v>
      </c>
      <c r="N13" s="7" t="s">
        <v>20</v>
      </c>
      <c r="O13" s="17">
        <v>1.4</v>
      </c>
      <c r="P13" s="14">
        <f t="shared" si="2"/>
        <v>5.6304347826086953</v>
      </c>
      <c r="Q13" s="7"/>
      <c r="R13" s="18">
        <v>9.9</v>
      </c>
      <c r="S13" s="14">
        <v>18</v>
      </c>
      <c r="T13" s="14">
        <v>57</v>
      </c>
      <c r="U13" s="7" t="s">
        <v>17</v>
      </c>
      <c r="V13" s="19">
        <v>0.8</v>
      </c>
      <c r="W13" s="13">
        <f>V13*17/I13*100</f>
        <v>1.4782608695652175</v>
      </c>
      <c r="X13" s="6"/>
      <c r="Y13" s="20">
        <v>5.0999999999999996</v>
      </c>
      <c r="Z13" s="2"/>
    </row>
    <row r="14" spans="1:26" ht="72.75" customHeight="1" x14ac:dyDescent="0.2">
      <c r="A14" s="68"/>
      <c r="B14" s="62" t="s">
        <v>24</v>
      </c>
      <c r="C14" s="57" t="s">
        <v>52</v>
      </c>
      <c r="D14" s="8"/>
      <c r="E14" s="13">
        <v>151</v>
      </c>
      <c r="F14" s="59">
        <v>30</v>
      </c>
      <c r="G14" s="14">
        <f>I14/I15*100</f>
        <v>30.339454646633278</v>
      </c>
      <c r="H14" s="5">
        <v>2700</v>
      </c>
      <c r="I14" s="14">
        <v>2726</v>
      </c>
      <c r="J14" s="14">
        <f t="shared" si="3"/>
        <v>652.15311004784689</v>
      </c>
      <c r="K14" s="6" t="s">
        <v>22</v>
      </c>
      <c r="L14" s="16">
        <v>31.1</v>
      </c>
      <c r="M14" s="14">
        <v>42</v>
      </c>
      <c r="N14" s="7" t="s">
        <v>15</v>
      </c>
      <c r="O14" s="17">
        <v>7.5</v>
      </c>
      <c r="P14" s="14">
        <f t="shared" si="2"/>
        <v>10.179750550256786</v>
      </c>
      <c r="Q14" s="7" t="s">
        <v>23</v>
      </c>
      <c r="R14" s="18">
        <v>35.6</v>
      </c>
      <c r="S14" s="14">
        <v>22</v>
      </c>
      <c r="T14" s="14">
        <v>36</v>
      </c>
      <c r="U14" s="7" t="s">
        <v>20</v>
      </c>
      <c r="V14" s="19">
        <v>0.1</v>
      </c>
      <c r="W14" s="13">
        <f>V14*17/I14*100</f>
        <v>6.2362435803374916E-2</v>
      </c>
      <c r="X14" s="6"/>
      <c r="Y14" s="20">
        <v>8.4</v>
      </c>
      <c r="Z14" s="2"/>
    </row>
    <row r="15" spans="1:26" ht="28.5" customHeight="1" thickBot="1" x14ac:dyDescent="0.25">
      <c r="A15" s="79"/>
      <c r="B15" s="63" t="s">
        <v>25</v>
      </c>
      <c r="C15" s="58"/>
      <c r="D15" s="9">
        <v>600</v>
      </c>
      <c r="E15" s="38">
        <f>SUM(E10:E14)</f>
        <v>703</v>
      </c>
      <c r="F15" s="109">
        <f>SUM(F10:F14)</f>
        <v>100</v>
      </c>
      <c r="G15" s="40">
        <f>SUM(G10:G14)</f>
        <v>100.01112966054535</v>
      </c>
      <c r="H15" s="126">
        <f>SUM(H10:H14)</f>
        <v>8900</v>
      </c>
      <c r="I15" s="23">
        <v>8985</v>
      </c>
      <c r="J15" s="42">
        <f t="shared" si="3"/>
        <v>2149.5215311004786</v>
      </c>
      <c r="K15" s="12"/>
      <c r="L15" s="24">
        <v>78.900000000000006</v>
      </c>
      <c r="M15" s="23">
        <v>32</v>
      </c>
      <c r="N15" s="41"/>
      <c r="O15" s="29">
        <v>15.3</v>
      </c>
      <c r="P15" s="30">
        <f t="shared" si="2"/>
        <v>6.3005008347245415</v>
      </c>
      <c r="Q15" s="41"/>
      <c r="R15" s="25">
        <v>99.6</v>
      </c>
      <c r="S15" s="23">
        <v>19</v>
      </c>
      <c r="T15" s="23">
        <v>49</v>
      </c>
      <c r="U15" s="41"/>
      <c r="V15" s="31">
        <v>4.5999999999999996</v>
      </c>
      <c r="W15" s="32">
        <f>V15*17/I15*100</f>
        <v>0.8703394546466332</v>
      </c>
      <c r="X15" s="12">
        <v>3</v>
      </c>
      <c r="Y15" s="33">
        <v>34.6</v>
      </c>
    </row>
    <row r="16" spans="1:26" s="4" customFormat="1" ht="45" customHeight="1" x14ac:dyDescent="0.2">
      <c r="A16" s="131" t="s">
        <v>61</v>
      </c>
      <c r="B16" s="127" t="s">
        <v>13</v>
      </c>
      <c r="C16" s="116" t="s">
        <v>36</v>
      </c>
      <c r="D16" s="119"/>
      <c r="E16" s="114">
        <v>160</v>
      </c>
      <c r="F16" s="115">
        <v>20</v>
      </c>
      <c r="G16" s="116">
        <f>I16/I21*100</f>
        <v>18.934304907207107</v>
      </c>
      <c r="H16" s="117">
        <v>1700</v>
      </c>
      <c r="I16" s="118">
        <v>1663</v>
      </c>
      <c r="J16" s="118">
        <f t="shared" ref="J16:J21" si="4">I16/4.18</f>
        <v>397.84688995215316</v>
      </c>
      <c r="K16" s="119" t="s">
        <v>14</v>
      </c>
      <c r="L16" s="120">
        <v>13</v>
      </c>
      <c r="M16" s="118">
        <v>29</v>
      </c>
      <c r="N16" s="117" t="s">
        <v>15</v>
      </c>
      <c r="O16" s="121">
        <v>1.5</v>
      </c>
      <c r="P16" s="118">
        <f t="shared" ref="P16:P21" si="5">O16*37/I16*100</f>
        <v>3.337342152736019</v>
      </c>
      <c r="Q16" s="117" t="s">
        <v>16</v>
      </c>
      <c r="R16" s="122">
        <v>10.7</v>
      </c>
      <c r="S16" s="118">
        <v>11</v>
      </c>
      <c r="T16" s="118">
        <v>60</v>
      </c>
      <c r="U16" s="117" t="s">
        <v>17</v>
      </c>
      <c r="V16" s="123">
        <v>0</v>
      </c>
      <c r="W16" s="114">
        <v>0</v>
      </c>
      <c r="X16" s="119"/>
      <c r="Y16" s="124">
        <v>5.6</v>
      </c>
      <c r="Z16" s="125"/>
    </row>
    <row r="17" spans="1:26" ht="96" customHeight="1" x14ac:dyDescent="0.2">
      <c r="A17" s="66"/>
      <c r="B17" s="64" t="s">
        <v>18</v>
      </c>
      <c r="C17" s="15" t="s">
        <v>44</v>
      </c>
      <c r="D17" s="6"/>
      <c r="E17" s="13">
        <v>60</v>
      </c>
      <c r="F17" s="60">
        <v>15</v>
      </c>
      <c r="G17" s="15">
        <f>I17/I21*100</f>
        <v>14.75577820790163</v>
      </c>
      <c r="H17" s="7">
        <v>1300</v>
      </c>
      <c r="I17" s="14">
        <v>1296</v>
      </c>
      <c r="J17" s="14">
        <f t="shared" si="4"/>
        <v>310.04784688995215</v>
      </c>
      <c r="K17" s="6" t="s">
        <v>19</v>
      </c>
      <c r="L17" s="16">
        <v>12.2</v>
      </c>
      <c r="M17" s="14">
        <v>35</v>
      </c>
      <c r="N17" s="7" t="s">
        <v>20</v>
      </c>
      <c r="O17" s="17">
        <v>2</v>
      </c>
      <c r="P17" s="14">
        <f t="shared" si="5"/>
        <v>5.7098765432098766</v>
      </c>
      <c r="Q17" s="7"/>
      <c r="R17" s="18">
        <v>13</v>
      </c>
      <c r="S17" s="14">
        <v>17</v>
      </c>
      <c r="T17" s="14">
        <v>48</v>
      </c>
      <c r="U17" s="7" t="s">
        <v>17</v>
      </c>
      <c r="V17" s="19">
        <v>2.6</v>
      </c>
      <c r="W17" s="13">
        <f>V17*17/I17*100</f>
        <v>3.4104938271604941</v>
      </c>
      <c r="X17" s="6"/>
      <c r="Y17" s="20">
        <v>4.5</v>
      </c>
      <c r="Z17" s="2"/>
    </row>
    <row r="18" spans="1:26" ht="87" customHeight="1" x14ac:dyDescent="0.2">
      <c r="A18" s="66"/>
      <c r="B18" s="64" t="s">
        <v>21</v>
      </c>
      <c r="C18" s="15" t="s">
        <v>48</v>
      </c>
      <c r="D18" s="6"/>
      <c r="E18" s="13">
        <v>170</v>
      </c>
      <c r="F18" s="60">
        <v>25</v>
      </c>
      <c r="G18" s="37">
        <f>I18/I21*100</f>
        <v>26.733462370488443</v>
      </c>
      <c r="H18" s="7">
        <v>2200</v>
      </c>
      <c r="I18" s="14">
        <v>2348</v>
      </c>
      <c r="J18" s="14">
        <f t="shared" si="4"/>
        <v>561.72248803827756</v>
      </c>
      <c r="K18" s="6" t="s">
        <v>22</v>
      </c>
      <c r="L18" s="16">
        <v>16.399999999999999</v>
      </c>
      <c r="M18" s="14">
        <v>26</v>
      </c>
      <c r="N18" s="7" t="s">
        <v>15</v>
      </c>
      <c r="O18" s="17">
        <v>2.8</v>
      </c>
      <c r="P18" s="14">
        <f t="shared" si="5"/>
        <v>4.4122657580919933</v>
      </c>
      <c r="Q18" s="7" t="s">
        <v>23</v>
      </c>
      <c r="R18" s="18">
        <v>29.9</v>
      </c>
      <c r="S18" s="14">
        <v>22</v>
      </c>
      <c r="T18" s="14">
        <v>52</v>
      </c>
      <c r="U18" s="7" t="s">
        <v>20</v>
      </c>
      <c r="V18" s="19">
        <v>1.2</v>
      </c>
      <c r="W18" s="13">
        <f>V18*17/I18*100</f>
        <v>0.868824531516184</v>
      </c>
      <c r="X18" s="6"/>
      <c r="Y18" s="22">
        <v>10.9</v>
      </c>
    </row>
    <row r="19" spans="1:26" ht="61.5" customHeight="1" x14ac:dyDescent="0.2">
      <c r="A19" s="66"/>
      <c r="B19" s="64" t="s">
        <v>18</v>
      </c>
      <c r="C19" s="15" t="s">
        <v>49</v>
      </c>
      <c r="D19" s="6"/>
      <c r="E19" s="13">
        <v>152</v>
      </c>
      <c r="F19" s="60">
        <v>10</v>
      </c>
      <c r="G19" s="15">
        <f>I19/I21*100</f>
        <v>10.474780826596835</v>
      </c>
      <c r="H19" s="7">
        <v>900</v>
      </c>
      <c r="I19" s="14">
        <v>920</v>
      </c>
      <c r="J19" s="14">
        <f t="shared" si="4"/>
        <v>220.09569377990431</v>
      </c>
      <c r="K19" s="6" t="s">
        <v>19</v>
      </c>
      <c r="L19" s="16">
        <v>6</v>
      </c>
      <c r="M19" s="14">
        <v>24</v>
      </c>
      <c r="N19" s="7" t="s">
        <v>20</v>
      </c>
      <c r="O19" s="17">
        <v>1.4</v>
      </c>
      <c r="P19" s="14">
        <f t="shared" si="5"/>
        <v>5.6304347826086953</v>
      </c>
      <c r="Q19" s="7"/>
      <c r="R19" s="18">
        <v>9.9</v>
      </c>
      <c r="S19" s="14">
        <v>18</v>
      </c>
      <c r="T19" s="14">
        <v>57</v>
      </c>
      <c r="U19" s="7" t="s">
        <v>17</v>
      </c>
      <c r="V19" s="19">
        <v>0.8</v>
      </c>
      <c r="W19" s="13">
        <f>V19*17/I19*100</f>
        <v>1.4782608695652175</v>
      </c>
      <c r="X19" s="6"/>
      <c r="Y19" s="22">
        <v>5.0999999999999996</v>
      </c>
    </row>
    <row r="20" spans="1:26" ht="63" customHeight="1" x14ac:dyDescent="0.2">
      <c r="A20" s="66"/>
      <c r="B20" s="64" t="s">
        <v>24</v>
      </c>
      <c r="C20" s="15" t="s">
        <v>53</v>
      </c>
      <c r="D20" s="6"/>
      <c r="E20" s="13">
        <v>133.19999999999999</v>
      </c>
      <c r="F20" s="59">
        <v>30</v>
      </c>
      <c r="G20" s="15">
        <f>I20/I21*100</f>
        <v>29.113059319139246</v>
      </c>
      <c r="H20" s="7">
        <v>2600</v>
      </c>
      <c r="I20" s="14">
        <v>2557</v>
      </c>
      <c r="J20" s="14">
        <f t="shared" si="4"/>
        <v>611.72248803827756</v>
      </c>
      <c r="K20" s="6" t="s">
        <v>22</v>
      </c>
      <c r="L20" s="16">
        <v>30.4</v>
      </c>
      <c r="M20" s="14">
        <v>44</v>
      </c>
      <c r="N20" s="7" t="s">
        <v>15</v>
      </c>
      <c r="O20" s="17">
        <v>7</v>
      </c>
      <c r="P20" s="14">
        <f t="shared" si="5"/>
        <v>10.129057489245209</v>
      </c>
      <c r="Q20" s="7" t="s">
        <v>23</v>
      </c>
      <c r="R20" s="18">
        <v>30.7</v>
      </c>
      <c r="S20" s="14">
        <v>20</v>
      </c>
      <c r="T20" s="14">
        <v>36</v>
      </c>
      <c r="U20" s="7" t="s">
        <v>20</v>
      </c>
      <c r="V20" s="19">
        <v>0.1</v>
      </c>
      <c r="W20" s="13">
        <f>V20*17/I20*100</f>
        <v>6.6484161126319913E-2</v>
      </c>
      <c r="X20" s="6"/>
      <c r="Y20" s="20">
        <v>8.6999999999999993</v>
      </c>
      <c r="Z20" s="2"/>
    </row>
    <row r="21" spans="1:26" ht="25.5" customHeight="1" thickBot="1" x14ac:dyDescent="0.25">
      <c r="A21" s="67"/>
      <c r="B21" s="65" t="s">
        <v>25</v>
      </c>
      <c r="C21" s="56"/>
      <c r="D21" s="12">
        <v>600</v>
      </c>
      <c r="E21" s="38">
        <f>SUM(E16:E20)</f>
        <v>675.2</v>
      </c>
      <c r="F21" s="109">
        <f>SUM(F16:F20)</f>
        <v>100</v>
      </c>
      <c r="G21" s="40">
        <f>SUM(G16:G20)</f>
        <v>100.01138563133324</v>
      </c>
      <c r="H21" s="41">
        <f t="shared" ref="H21" si="6">SUM(H16:H20)</f>
        <v>8700</v>
      </c>
      <c r="I21" s="43">
        <v>8783</v>
      </c>
      <c r="J21" s="42">
        <f t="shared" si="4"/>
        <v>2101.196172248804</v>
      </c>
      <c r="K21" s="12"/>
      <c r="L21" s="44">
        <v>78.099999999999994</v>
      </c>
      <c r="M21" s="43">
        <v>33</v>
      </c>
      <c r="N21" s="41"/>
      <c r="O21" s="128">
        <v>14.8</v>
      </c>
      <c r="P21" s="42">
        <f t="shared" si="5"/>
        <v>6.2347717180917686</v>
      </c>
      <c r="Q21" s="41"/>
      <c r="R21" s="129">
        <v>94.4</v>
      </c>
      <c r="S21" s="43">
        <v>18</v>
      </c>
      <c r="T21" s="43">
        <v>49</v>
      </c>
      <c r="U21" s="41"/>
      <c r="V21" s="47">
        <v>4.5999999999999996</v>
      </c>
      <c r="W21" s="130">
        <f>V21*17/I21*100</f>
        <v>0.89035637026073089</v>
      </c>
      <c r="X21" s="12">
        <v>3</v>
      </c>
      <c r="Y21" s="49">
        <v>34.700000000000003</v>
      </c>
    </row>
    <row r="22" spans="1:26" s="4" customFormat="1" ht="50.25" customHeight="1" x14ac:dyDescent="0.2">
      <c r="A22" s="68" t="s">
        <v>62</v>
      </c>
      <c r="B22" s="111" t="s">
        <v>13</v>
      </c>
      <c r="C22" s="112" t="s">
        <v>37</v>
      </c>
      <c r="D22" s="119"/>
      <c r="E22" s="114">
        <v>170</v>
      </c>
      <c r="F22" s="115">
        <v>20</v>
      </c>
      <c r="G22" s="116">
        <f>I22/I27*100</f>
        <v>19.878617292637877</v>
      </c>
      <c r="H22" s="117">
        <v>2300</v>
      </c>
      <c r="I22" s="118">
        <v>2260</v>
      </c>
      <c r="J22" s="118">
        <f>I22/4.18</f>
        <v>540.66985645933016</v>
      </c>
      <c r="K22" s="119" t="s">
        <v>14</v>
      </c>
      <c r="L22" s="120">
        <v>19.2</v>
      </c>
      <c r="M22" s="118">
        <v>31</v>
      </c>
      <c r="N22" s="117" t="s">
        <v>15</v>
      </c>
      <c r="O22" s="121">
        <v>2.2999999999999998</v>
      </c>
      <c r="P22" s="118">
        <f t="shared" ref="P22:P27" si="7">O22*37/I22*100</f>
        <v>3.7654867256637163</v>
      </c>
      <c r="Q22" s="117" t="s">
        <v>16</v>
      </c>
      <c r="R22" s="122">
        <v>15</v>
      </c>
      <c r="S22" s="118">
        <v>11</v>
      </c>
      <c r="T22" s="118">
        <v>57</v>
      </c>
      <c r="U22" s="117" t="s">
        <v>17</v>
      </c>
      <c r="V22" s="123">
        <v>0</v>
      </c>
      <c r="W22" s="114">
        <v>0</v>
      </c>
      <c r="X22" s="119"/>
      <c r="Y22" s="124">
        <v>7.4</v>
      </c>
      <c r="Z22" s="125"/>
    </row>
    <row r="23" spans="1:26" ht="96" customHeight="1" x14ac:dyDescent="0.2">
      <c r="A23" s="68"/>
      <c r="B23" s="62" t="s">
        <v>18</v>
      </c>
      <c r="C23" s="57" t="s">
        <v>45</v>
      </c>
      <c r="D23" s="6"/>
      <c r="E23" s="13">
        <v>60</v>
      </c>
      <c r="F23" s="60">
        <v>15</v>
      </c>
      <c r="G23" s="15">
        <f>I23/I27*100</f>
        <v>14.944146362916703</v>
      </c>
      <c r="H23" s="7">
        <v>1700</v>
      </c>
      <c r="I23" s="55">
        <v>1699</v>
      </c>
      <c r="J23" s="14">
        <f t="shared" ref="J23:J26" si="8">I23/4.18</f>
        <v>406.45933014354068</v>
      </c>
      <c r="K23" s="6" t="s">
        <v>19</v>
      </c>
      <c r="L23" s="16">
        <v>15.1</v>
      </c>
      <c r="M23" s="14">
        <v>30</v>
      </c>
      <c r="N23" s="7" t="s">
        <v>20</v>
      </c>
      <c r="O23" s="17">
        <v>2.7</v>
      </c>
      <c r="P23" s="14">
        <f t="shared" si="7"/>
        <v>5.8799293702177753</v>
      </c>
      <c r="Q23" s="7"/>
      <c r="R23" s="18">
        <v>16.5</v>
      </c>
      <c r="S23" s="14">
        <v>16</v>
      </c>
      <c r="T23" s="14">
        <v>51</v>
      </c>
      <c r="U23" s="7" t="s">
        <v>17</v>
      </c>
      <c r="V23" s="19">
        <v>4.3</v>
      </c>
      <c r="W23" s="13">
        <f>V23*17/I23*100</f>
        <v>4.3025309005297236</v>
      </c>
      <c r="X23" s="6"/>
      <c r="Y23" s="20">
        <v>5</v>
      </c>
      <c r="Z23" s="2"/>
    </row>
    <row r="24" spans="1:26" ht="96" x14ac:dyDescent="0.2">
      <c r="A24" s="68"/>
      <c r="B24" s="62" t="s">
        <v>21</v>
      </c>
      <c r="C24" s="57" t="s">
        <v>38</v>
      </c>
      <c r="D24" s="6"/>
      <c r="E24" s="13">
        <v>175</v>
      </c>
      <c r="F24" s="60">
        <v>25</v>
      </c>
      <c r="G24" s="15">
        <f>I24/I27*100</f>
        <v>25.28806403377606</v>
      </c>
      <c r="H24" s="7">
        <v>2900</v>
      </c>
      <c r="I24" s="14">
        <v>2875</v>
      </c>
      <c r="J24" s="14">
        <f t="shared" si="8"/>
        <v>687.79904306220101</v>
      </c>
      <c r="K24" s="6" t="s">
        <v>22</v>
      </c>
      <c r="L24" s="16">
        <v>20.9</v>
      </c>
      <c r="M24" s="14">
        <v>27</v>
      </c>
      <c r="N24" s="7" t="s">
        <v>15</v>
      </c>
      <c r="O24" s="17">
        <v>3.2</v>
      </c>
      <c r="P24" s="14">
        <f t="shared" si="7"/>
        <v>4.1182608695652174</v>
      </c>
      <c r="Q24" s="7" t="s">
        <v>23</v>
      </c>
      <c r="R24" s="18">
        <v>32.1</v>
      </c>
      <c r="S24" s="14">
        <v>19</v>
      </c>
      <c r="T24" s="14">
        <v>54</v>
      </c>
      <c r="U24" s="7" t="s">
        <v>20</v>
      </c>
      <c r="V24" s="19">
        <v>1.2</v>
      </c>
      <c r="W24" s="13">
        <f>V24*17/I24*100</f>
        <v>0.70956521739130429</v>
      </c>
      <c r="X24" s="6"/>
      <c r="Y24" s="22">
        <v>13.8</v>
      </c>
    </row>
    <row r="25" spans="1:26" ht="55.5" customHeight="1" x14ac:dyDescent="0.2">
      <c r="A25" s="68"/>
      <c r="B25" s="62" t="s">
        <v>18</v>
      </c>
      <c r="C25" s="57" t="s">
        <v>55</v>
      </c>
      <c r="D25" s="6"/>
      <c r="E25" s="13">
        <v>152</v>
      </c>
      <c r="F25" s="60">
        <v>10</v>
      </c>
      <c r="G25" s="15">
        <f>I25/I27*100</f>
        <v>10.16800070366787</v>
      </c>
      <c r="H25" s="7">
        <v>1100</v>
      </c>
      <c r="I25" s="14">
        <v>1156</v>
      </c>
      <c r="J25" s="14">
        <f t="shared" si="8"/>
        <v>276.55502392344499</v>
      </c>
      <c r="K25" s="6" t="s">
        <v>19</v>
      </c>
      <c r="L25" s="16">
        <v>7.3</v>
      </c>
      <c r="M25" s="14">
        <v>23</v>
      </c>
      <c r="N25" s="7" t="s">
        <v>20</v>
      </c>
      <c r="O25" s="17">
        <v>1.7</v>
      </c>
      <c r="P25" s="14">
        <f t="shared" si="7"/>
        <v>5.4411764705882355</v>
      </c>
      <c r="Q25" s="7"/>
      <c r="R25" s="18">
        <v>12.4</v>
      </c>
      <c r="S25" s="14">
        <v>18</v>
      </c>
      <c r="T25" s="14">
        <v>18</v>
      </c>
      <c r="U25" s="7" t="s">
        <v>17</v>
      </c>
      <c r="V25" s="19">
        <v>1.1000000000000001</v>
      </c>
      <c r="W25" s="13">
        <f>V25*17/I25*100</f>
        <v>1.6176470588235297</v>
      </c>
      <c r="X25" s="6"/>
      <c r="Y25" s="20">
        <v>6.1</v>
      </c>
      <c r="Z25" s="2"/>
    </row>
    <row r="26" spans="1:26" ht="60" customHeight="1" x14ac:dyDescent="0.2">
      <c r="A26" s="68"/>
      <c r="B26" s="62" t="s">
        <v>24</v>
      </c>
      <c r="C26" s="57" t="s">
        <v>54</v>
      </c>
      <c r="D26" s="6"/>
      <c r="E26" s="13">
        <v>155</v>
      </c>
      <c r="F26" s="59">
        <v>30</v>
      </c>
      <c r="G26" s="15">
        <f>I26/I27*100</f>
        <v>29.721171607001494</v>
      </c>
      <c r="H26" s="7">
        <v>3300</v>
      </c>
      <c r="I26" s="14">
        <v>3379</v>
      </c>
      <c r="J26" s="14">
        <f t="shared" si="8"/>
        <v>808.37320574162686</v>
      </c>
      <c r="K26" s="6" t="s">
        <v>22</v>
      </c>
      <c r="L26" s="16">
        <v>38.4</v>
      </c>
      <c r="M26" s="14">
        <v>42</v>
      </c>
      <c r="N26" s="7" t="s">
        <v>15</v>
      </c>
      <c r="O26" s="17">
        <v>10.199999999999999</v>
      </c>
      <c r="P26" s="14">
        <f t="shared" si="7"/>
        <v>11.168984906777151</v>
      </c>
      <c r="Q26" s="35" t="s">
        <v>23</v>
      </c>
      <c r="R26" s="18">
        <v>44.3</v>
      </c>
      <c r="S26" s="14">
        <v>22</v>
      </c>
      <c r="T26" s="14">
        <v>36</v>
      </c>
      <c r="U26" s="7" t="s">
        <v>20</v>
      </c>
      <c r="V26" s="19">
        <v>10.199999999999999</v>
      </c>
      <c r="W26" s="13">
        <f>V26*17/I26*100</f>
        <v>5.131695767978691</v>
      </c>
      <c r="X26" s="6"/>
      <c r="Y26" s="20">
        <v>10.9</v>
      </c>
      <c r="Z26" s="2"/>
    </row>
    <row r="27" spans="1:26" s="1" customFormat="1" ht="29.25" customHeight="1" thickBot="1" x14ac:dyDescent="0.25">
      <c r="A27" s="69"/>
      <c r="B27" s="63" t="s">
        <v>25</v>
      </c>
      <c r="C27" s="58"/>
      <c r="D27" s="10">
        <v>600</v>
      </c>
      <c r="E27" s="50">
        <f>SUM(E22:E26)</f>
        <v>712</v>
      </c>
      <c r="F27" s="61">
        <f>SUM(F22:F26)</f>
        <v>100</v>
      </c>
      <c r="G27" s="36">
        <f>SUM(G22:G26)</f>
        <v>100</v>
      </c>
      <c r="H27" s="11">
        <f t="shared" ref="H27" si="9">SUM(H22:H26)</f>
        <v>11300</v>
      </c>
      <c r="I27" s="46">
        <f>SUM(I22:I26)</f>
        <v>11369</v>
      </c>
      <c r="J27" s="43">
        <f>SUM(J22:J26)</f>
        <v>2719.8564593301435</v>
      </c>
      <c r="K27" s="12"/>
      <c r="L27" s="45">
        <v>308.7</v>
      </c>
      <c r="M27" s="46">
        <v>33</v>
      </c>
      <c r="N27" s="34"/>
      <c r="O27" s="51">
        <v>20.100000000000001</v>
      </c>
      <c r="P27" s="52">
        <f t="shared" si="7"/>
        <v>6.5414724250153933</v>
      </c>
      <c r="Q27" s="11"/>
      <c r="R27" s="53">
        <v>120.4</v>
      </c>
      <c r="S27" s="52">
        <v>18</v>
      </c>
      <c r="T27" s="52">
        <v>49</v>
      </c>
      <c r="U27" s="11"/>
      <c r="V27" s="45">
        <v>6.7</v>
      </c>
      <c r="W27" s="48">
        <f>V27*17/I27*100</f>
        <v>1.0018471281555106</v>
      </c>
      <c r="X27" s="12">
        <v>3</v>
      </c>
      <c r="Y27" s="54">
        <v>43.1</v>
      </c>
      <c r="Z27" s="3"/>
    </row>
    <row r="28" spans="1:26" x14ac:dyDescent="0.2">
      <c r="A28" s="4"/>
      <c r="B28" s="4"/>
      <c r="C28" s="4"/>
      <c r="F28" s="4"/>
      <c r="I28" s="4"/>
      <c r="J28" s="4"/>
      <c r="K28" s="4"/>
      <c r="Q28" s="4"/>
      <c r="X28" s="4"/>
      <c r="Y28" s="4"/>
    </row>
  </sheetData>
  <mergeCells count="10">
    <mergeCell ref="A1:C1"/>
    <mergeCell ref="A16:A21"/>
    <mergeCell ref="A22:A27"/>
    <mergeCell ref="X2:Y2"/>
    <mergeCell ref="F2:J2"/>
    <mergeCell ref="K2:W2"/>
    <mergeCell ref="D2:E2"/>
    <mergeCell ref="A2:C2"/>
    <mergeCell ref="A4:A9"/>
    <mergeCell ref="A10:A15"/>
  </mergeCells>
  <pageMargins left="0.7" right="0.7" top="0.75" bottom="0.75" header="0.3" footer="0.3"/>
  <pageSetup paperSize="9" orientation="portrait" r:id="rId1"/>
  <ignoredErrors>
    <ignoredError sqref="Q4 Q6 Q8 Q10 Q12 Q14 Q16 Q18 Q20 Q22 Q24 Q26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3e12ad-ecc5-4555-bf3e-5ead6ee2fb24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BB22857D01294FD8B262C686FF32F98E00FDA8E445F9C10840AF43A24FE72280C1" ma:contentTypeVersion="9" ma:contentTypeDescription="Opret et nyt dokument." ma:contentTypeScope="" ma:versionID="b6b374304e8a7061ed4171ab47a7de38">
  <xsd:schema xmlns:xsd="http://www.w3.org/2001/XMLSchema" xmlns:xs="http://www.w3.org/2001/XMLSchema" xmlns:p="http://schemas.microsoft.com/office/2006/metadata/properties" xmlns:ns2="ea3e12ad-ecc5-4555-bf3e-5ead6ee2fb24" targetNamespace="http://schemas.microsoft.com/office/2006/metadata/properties" ma:root="true" ma:fieldsID="2a0289faa6bdf6c8de8d086f9604c238" ns2:_="">
    <xsd:import namespace="ea3e12ad-ecc5-4555-bf3e-5ead6ee2fb2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3e12ad-ecc5-4555-bf3e-5ead6ee2fb2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2481a509-5834-400b-8360-43470232d8c6}" ma:internalName="TaxCatchAll" ma:showField="CatchAllData" ma:web="ea3e12ad-ecc5-4555-bf3e-5ead6ee2fb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2481a509-5834-400b-8360-43470232d8c6}" ma:internalName="TaxCatchAllLabel" ma:readOnly="true" ma:showField="CatchAllDataLabel" ma:web="ea3e12ad-ecc5-4555-bf3e-5ead6ee2fb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70B6B1-14BE-4E00-8F16-98EF7C31A65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ea3e12ad-ecc5-4555-bf3e-5ead6ee2fb2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44869E7-F3C6-4F3D-90CE-1C1B8DD657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33C386-2A7B-475C-AAAC-1E3C8DE7A8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3e12ad-ecc5-4555-bf3e-5ead6ee2fb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Mette Buch Krarup</dc:creator>
  <cp:lastModifiedBy>Puk Maia Ingemann Holm</cp:lastModifiedBy>
  <dcterms:created xsi:type="dcterms:W3CDTF">2019-02-25T13:43:32Z</dcterms:created>
  <dcterms:modified xsi:type="dcterms:W3CDTF">2019-03-28T10:26:05Z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0x010100BB22857D01294FD8B262C686FF32F98E00FDA8E445F9C10840AF43A24FE72280C1</vt:lpwstr>
  </property>
</Properties>
</file>