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http://sites.centerit.dk/projekter/HME/Delte dokumenter/HME dokumenter/AEM/Ernæring/Vidste du at/Revidering 2017/Selve arkene/Tomme kalorier/Informationsmateriale til E-fokus/"/>
    </mc:Choice>
  </mc:AlternateContent>
  <bookViews>
    <workbookView xWindow="240" yWindow="30" windowWidth="7500" windowHeight="8070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Z9" i="1" l="1"/>
  <c r="X9" i="1"/>
  <c r="U9" i="1"/>
  <c r="V9" i="1" s="1"/>
  <c r="S9" i="1"/>
  <c r="R9" i="1"/>
  <c r="L9" i="1"/>
  <c r="I9" i="1"/>
  <c r="H9" i="1"/>
  <c r="E9" i="1"/>
  <c r="D9" i="1"/>
  <c r="AA8" i="1"/>
  <c r="V8" i="1"/>
  <c r="O8" i="1"/>
  <c r="J8" i="1"/>
  <c r="G8" i="1"/>
  <c r="AA7" i="1"/>
  <c r="V7" i="1"/>
  <c r="O7" i="1"/>
  <c r="J7" i="1"/>
  <c r="G7" i="1"/>
  <c r="AA6" i="1"/>
  <c r="AA9" i="1" s="1"/>
  <c r="V6" i="1"/>
  <c r="O6" i="1"/>
  <c r="J6" i="1"/>
  <c r="G6" i="1"/>
  <c r="G9" i="1" s="1"/>
  <c r="AA5" i="1"/>
  <c r="V5" i="1"/>
  <c r="O5" i="1"/>
  <c r="J5" i="1"/>
  <c r="J9" i="1" s="1"/>
  <c r="G5" i="1"/>
  <c r="AA4" i="1"/>
  <c r="V4" i="1"/>
  <c r="O4" i="1"/>
  <c r="O9" i="1" s="1"/>
  <c r="J4" i="1"/>
  <c r="G4" i="1"/>
</calcChain>
</file>

<file path=xl/sharedStrings.xml><?xml version="1.0" encoding="utf-8"?>
<sst xmlns="http://schemas.openxmlformats.org/spreadsheetml/2006/main" count="74" uniqueCount="56">
  <si>
    <t>Vidste du at….</t>
  </si>
  <si>
    <t>Dagskost vs. Tomme kalorier</t>
  </si>
  <si>
    <t>Andel frugt og grønt</t>
  </si>
  <si>
    <t>Energi i måltiderne, total</t>
  </si>
  <si>
    <t>Måltidernes indhold af makronæringsstoffer</t>
  </si>
  <si>
    <t>Kostfibre</t>
  </si>
  <si>
    <t>Måltider med 'Tomme kalorier'</t>
  </si>
  <si>
    <t>Målgruppe</t>
  </si>
  <si>
    <t>Måltidstype</t>
  </si>
  <si>
    <t>Ark 15 og 19 Mad versus tomme kalorier</t>
  </si>
  <si>
    <t>Anbefaling (g)</t>
  </si>
  <si>
    <t>Andel i måltidet (g)</t>
  </si>
  <si>
    <t>Anbefaling (E%)</t>
  </si>
  <si>
    <t>Måltid (E%)</t>
  </si>
  <si>
    <t>Anbefaling (kJ)</t>
  </si>
  <si>
    <t>Måltid (kJ)</t>
  </si>
  <si>
    <t>Måltid (kcal)</t>
  </si>
  <si>
    <t>Fedt (E%)</t>
  </si>
  <si>
    <t>Mættet fedt (E%)</t>
  </si>
  <si>
    <t>Mættet fedt (g)</t>
  </si>
  <si>
    <t>Protein (E%)</t>
  </si>
  <si>
    <t>Protein (g)</t>
  </si>
  <si>
    <t>Kulhydrat (E%)</t>
  </si>
  <si>
    <t>Tilsat sukker (E%)</t>
  </si>
  <si>
    <t>Tilsat sukker (g)</t>
  </si>
  <si>
    <t>Anbefaling (g/MJ)</t>
  </si>
  <si>
    <t>Måltid (g)</t>
  </si>
  <si>
    <t>Indhold i måltiderne</t>
  </si>
  <si>
    <t>Energi, total (kJ)</t>
  </si>
  <si>
    <t>Energi (kcal)</t>
  </si>
  <si>
    <t>10-13 år</t>
  </si>
  <si>
    <t>Morgenmad</t>
  </si>
  <si>
    <t>Yoghurt med frugt, 0,5 % fedt med mysli og 1 glas æblemost samt 1 lille skive toastbrød med 1 lille skive ost 30+</t>
  </si>
  <si>
    <t>15-35</t>
  </si>
  <si>
    <t>&lt;12</t>
  </si>
  <si>
    <t>10-20</t>
  </si>
  <si>
    <t>&lt;5</t>
  </si>
  <si>
    <t>2-6</t>
  </si>
  <si>
    <t xml:space="preserve">2 muslibar (a 25 g) og ½ liter energidrik </t>
  </si>
  <si>
    <t>Mellemmåltid</t>
  </si>
  <si>
    <t>"Æggesandwich" med peberfrugt og mandler</t>
  </si>
  <si>
    <t>&lt;35</t>
  </si>
  <si>
    <t>&lt;10</t>
  </si>
  <si>
    <t>Kanelstang</t>
  </si>
  <si>
    <t>Frokost</t>
  </si>
  <si>
    <t>"Kebab med yoghurtsauce"</t>
  </si>
  <si>
    <t>20-40</t>
  </si>
  <si>
    <t>10-25</t>
  </si>
  <si>
    <t>Pepperonipizza og 1 glas saftevand</t>
  </si>
  <si>
    <t>"Pizzasnegl" med agurk og 1 glas minimælk</t>
  </si>
  <si>
    <t>Chokoladesandwichkiks</t>
  </si>
  <si>
    <t>Aftensmad</t>
  </si>
  <si>
    <t>"Lasagne med oksekød"</t>
  </si>
  <si>
    <t>Lille hamburger, pommes frites og ½ liter sodavand</t>
  </si>
  <si>
    <t>Total</t>
  </si>
  <si>
    <t>25-35 g/dag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</si>
</sst>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color theme="1"/>
      <name val="Arial"/>
      <family val="2"/>
    </font>
    <font>
      <sz val="9"/>
      <color rgb="FF9C57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3EDDF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0">
    <xf numFmtId="0" fontId="0" fillId="0" borderId="0" xfId="0"/>
    <xf numFmtId="1" fontId="3" fillId="4" borderId="0" xfId="0" applyNumberFormat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left" vertical="center" wrapText="1"/>
    </xf>
    <xf numFmtId="1" fontId="3" fillId="5" borderId="3" xfId="0" applyNumberFormat="1" applyFont="1" applyFill="1" applyBorder="1" applyAlignment="1">
      <alignment horizontal="left" vertical="center" wrapText="1"/>
    </xf>
    <xf numFmtId="1" fontId="3" fillId="5" borderId="4" xfId="0" applyNumberFormat="1" applyFont="1" applyFill="1" applyBorder="1" applyAlignment="1">
      <alignment horizontal="left" vertical="center" wrapText="1"/>
    </xf>
    <xf numFmtId="1" fontId="4" fillId="5" borderId="5" xfId="0" applyNumberFormat="1" applyFont="1" applyFill="1" applyBorder="1" applyAlignment="1">
      <alignment horizontal="center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1" fontId="4" fillId="5" borderId="3" xfId="0" applyNumberFormat="1" applyFont="1" applyFill="1" applyBorder="1" applyAlignment="1">
      <alignment horizontal="center" vertical="center" wrapText="1"/>
    </xf>
    <xf numFmtId="1" fontId="4" fillId="5" borderId="6" xfId="0" applyNumberFormat="1" applyFont="1" applyFill="1" applyBorder="1" applyAlignment="1">
      <alignment horizontal="center" vertical="center" wrapText="1"/>
    </xf>
    <xf numFmtId="1" fontId="3" fillId="5" borderId="5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1" fontId="3" fillId="5" borderId="4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left" vertical="center" wrapText="1"/>
    </xf>
    <xf numFmtId="1" fontId="3" fillId="5" borderId="2" xfId="0" applyNumberFormat="1" applyFont="1" applyFill="1" applyBorder="1" applyAlignment="1">
      <alignment horizontal="left" vertical="center" wrapText="1"/>
    </xf>
    <xf numFmtId="1" fontId="6" fillId="0" borderId="7" xfId="1" applyNumberFormat="1" applyFont="1" applyFill="1" applyBorder="1" applyAlignment="1">
      <alignment vertical="center" wrapText="1"/>
    </xf>
    <xf numFmtId="1" fontId="6" fillId="0" borderId="1" xfId="1" applyNumberFormat="1" applyFont="1" applyFill="1" applyBorder="1" applyAlignment="1">
      <alignment vertical="center" wrapText="1"/>
    </xf>
    <xf numFmtId="1" fontId="6" fillId="6" borderId="8" xfId="1" applyNumberFormat="1" applyFont="1" applyFill="1" applyBorder="1" applyAlignment="1">
      <alignment vertical="center" wrapText="1"/>
    </xf>
    <xf numFmtId="1" fontId="0" fillId="0" borderId="7" xfId="0" applyNumberFormat="1" applyBorder="1" applyAlignment="1">
      <alignment vertical="center" wrapText="1"/>
    </xf>
    <xf numFmtId="164" fontId="6" fillId="0" borderId="7" xfId="1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" fontId="6" fillId="0" borderId="8" xfId="1" applyNumberFormat="1" applyFont="1" applyFill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1" fontId="0" fillId="6" borderId="8" xfId="0" applyNumberFormat="1" applyFill="1" applyBorder="1" applyAlignment="1">
      <alignment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7" xfId="0" applyNumberForma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" fontId="0" fillId="0" borderId="8" xfId="0" applyNumberFormat="1" applyBorder="1" applyAlignment="1">
      <alignment vertical="center" wrapText="1"/>
    </xf>
    <xf numFmtId="1" fontId="6" fillId="7" borderId="8" xfId="1" applyNumberFormat="1" applyFont="1" applyFill="1" applyBorder="1" applyAlignment="1">
      <alignment vertical="center" wrapText="1"/>
    </xf>
    <xf numFmtId="1" fontId="6" fillId="7" borderId="7" xfId="1" applyNumberFormat="1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1" fontId="0" fillId="7" borderId="8" xfId="0" applyNumberFormat="1" applyFill="1" applyBorder="1" applyAlignment="1">
      <alignment vertical="center" wrapText="1"/>
    </xf>
    <xf numFmtId="1" fontId="0" fillId="7" borderId="7" xfId="0" applyNumberFormat="1" applyFill="1" applyBorder="1" applyAlignment="1">
      <alignment vertical="center" wrapText="1"/>
    </xf>
    <xf numFmtId="1" fontId="2" fillId="3" borderId="9" xfId="0" applyNumberFormat="1" applyFont="1" applyFill="1" applyBorder="1" applyAlignment="1">
      <alignment horizontal="left" vertical="center" wrapText="1"/>
    </xf>
    <xf numFmtId="1" fontId="2" fillId="3" borderId="10" xfId="0" applyNumberFormat="1" applyFont="1" applyFill="1" applyBorder="1" applyAlignment="1">
      <alignment horizontal="left" vertical="center" wrapText="1"/>
    </xf>
    <xf numFmtId="1" fontId="2" fillId="3" borderId="11" xfId="0" applyNumberFormat="1" applyFont="1" applyFill="1" applyBorder="1" applyAlignment="1">
      <alignment horizontal="left" vertical="center" wrapText="1"/>
    </xf>
    <xf numFmtId="1" fontId="3" fillId="5" borderId="5" xfId="0" applyNumberFormat="1" applyFont="1" applyFill="1" applyBorder="1" applyAlignment="1">
      <alignment horizontal="left" vertical="center" wrapText="1"/>
    </xf>
    <xf numFmtId="1" fontId="0" fillId="0" borderId="8" xfId="0" applyNumberFormat="1" applyBorder="1" applyAlignment="1">
      <alignment horizontal="center" vertical="center" wrapText="1"/>
    </xf>
    <xf numFmtId="1" fontId="6" fillId="0" borderId="12" xfId="1" applyNumberFormat="1" applyFont="1" applyFill="1" applyBorder="1" applyAlignment="1">
      <alignment vertical="center" wrapText="1"/>
    </xf>
    <xf numFmtId="1" fontId="0" fillId="0" borderId="0" xfId="0" applyNumberFormat="1" applyBorder="1" applyAlignment="1">
      <alignment vertical="center" wrapText="1"/>
    </xf>
    <xf numFmtId="1" fontId="0" fillId="0" borderId="12" xfId="0" applyNumberFormat="1" applyBorder="1" applyAlignment="1">
      <alignment vertical="center" wrapText="1"/>
    </xf>
    <xf numFmtId="1" fontId="0" fillId="0" borderId="13" xfId="0" applyNumberFormat="1" applyBorder="1" applyAlignment="1">
      <alignment horizontal="center" vertical="center" wrapText="1"/>
    </xf>
    <xf numFmtId="1" fontId="5" fillId="0" borderId="14" xfId="0" applyNumberFormat="1" applyFont="1" applyBorder="1" applyAlignment="1">
      <alignment vertical="center" wrapText="1"/>
    </xf>
    <xf numFmtId="1" fontId="5" fillId="7" borderId="13" xfId="0" applyNumberFormat="1" applyFont="1" applyFill="1" applyBorder="1" applyAlignment="1">
      <alignment vertical="center" wrapText="1"/>
    </xf>
    <xf numFmtId="1" fontId="5" fillId="0" borderId="15" xfId="0" applyNumberFormat="1" applyFont="1" applyFill="1" applyBorder="1" applyAlignment="1">
      <alignment vertical="center" wrapText="1"/>
    </xf>
    <xf numFmtId="1" fontId="5" fillId="6" borderId="13" xfId="0" applyNumberFormat="1" applyFont="1" applyFill="1" applyBorder="1" applyAlignment="1">
      <alignment vertical="center" wrapText="1"/>
    </xf>
    <xf numFmtId="1" fontId="5" fillId="7" borderId="14" xfId="0" applyNumberFormat="1" applyFont="1" applyFill="1" applyBorder="1" applyAlignment="1">
      <alignment vertical="center" wrapText="1"/>
    </xf>
    <xf numFmtId="1" fontId="5" fillId="0" borderId="14" xfId="0" applyNumberFormat="1" applyFont="1" applyFill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164" fontId="5" fillId="0" borderId="14" xfId="0" applyNumberFormat="1" applyFont="1" applyFill="1" applyBorder="1" applyAlignment="1">
      <alignment vertical="center" wrapText="1"/>
    </xf>
    <xf numFmtId="1" fontId="0" fillId="0" borderId="15" xfId="0" applyNumberFormat="1" applyBorder="1" applyAlignment="1">
      <alignment vertical="center" wrapText="1"/>
    </xf>
    <xf numFmtId="164" fontId="5" fillId="0" borderId="15" xfId="0" applyNumberFormat="1" applyFont="1" applyFill="1" applyBorder="1" applyAlignment="1">
      <alignment vertical="center" wrapText="1"/>
    </xf>
    <xf numFmtId="1" fontId="5" fillId="0" borderId="13" xfId="0" applyNumberFormat="1" applyFont="1" applyBorder="1" applyAlignment="1">
      <alignment vertical="center" wrapText="1"/>
    </xf>
    <xf numFmtId="1" fontId="5" fillId="0" borderId="16" xfId="0" applyNumberFormat="1" applyFont="1" applyBorder="1" applyAlignment="1">
      <alignment vertical="center" wrapText="1"/>
    </xf>
    <xf numFmtId="1" fontId="5" fillId="8" borderId="8" xfId="0" applyNumberFormat="1" applyFont="1" applyFill="1" applyBorder="1" applyAlignment="1">
      <alignment vertical="center" wrapText="1"/>
    </xf>
    <xf numFmtId="1" fontId="5" fillId="8" borderId="7" xfId="0" applyNumberFormat="1" applyFont="1" applyFill="1" applyBorder="1" applyAlignment="1">
      <alignment vertical="center" wrapText="1"/>
    </xf>
    <xf numFmtId="1" fontId="5" fillId="8" borderId="1" xfId="0" applyNumberFormat="1" applyFont="1" applyFill="1" applyBorder="1" applyAlignment="1">
      <alignment vertical="center" wrapText="1"/>
    </xf>
    <xf numFmtId="164" fontId="5" fillId="8" borderId="7" xfId="0" applyNumberFormat="1" applyFont="1" applyFill="1" applyBorder="1" applyAlignment="1">
      <alignment vertical="center" wrapText="1"/>
    </xf>
    <xf numFmtId="164" fontId="5" fillId="8" borderId="1" xfId="0" applyNumberFormat="1" applyFont="1" applyFill="1" applyBorder="1" applyAlignment="1">
      <alignment vertical="center" wrapText="1"/>
    </xf>
    <xf numFmtId="1" fontId="5" fillId="8" borderId="12" xfId="0" applyNumberFormat="1" applyFont="1" applyFill="1" applyBorder="1" applyAlignment="1">
      <alignment vertical="center" wrapText="1"/>
    </xf>
    <xf numFmtId="0" fontId="0" fillId="8" borderId="0" xfId="0" applyFill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workbookViewId="0">
      <selection activeCell="A3" sqref="A3:XFD3"/>
    </sheetView>
  </sheetViews>
  <sheetFormatPr defaultRowHeight="12.75" x14ac:dyDescent="0.2"/>
  <cols>
    <col min="1" max="1" width="15" customWidth="1"/>
    <col min="2" max="2" width="11.7109375" customWidth="1"/>
    <col min="3" max="3" width="23.28515625" customWidth="1"/>
    <col min="4" max="4" width="12.85546875" customWidth="1"/>
    <col min="5" max="5" width="13.85546875" customWidth="1"/>
    <col min="6" max="6" width="12.42578125" customWidth="1"/>
    <col min="7" max="7" width="11.42578125" customWidth="1"/>
    <col min="8" max="8" width="12.5703125" customWidth="1"/>
    <col min="19" max="19" width="11.85546875" customWidth="1"/>
    <col min="23" max="23" width="12" customWidth="1"/>
    <col min="24" max="24" width="11.28515625" customWidth="1"/>
    <col min="25" max="25" width="17.140625" customWidth="1"/>
    <col min="26" max="26" width="12.7109375" customWidth="1"/>
  </cols>
  <sheetData>
    <row r="1" spans="1:31" s="2" customFormat="1" ht="21" customHeight="1" x14ac:dyDescent="0.2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4"/>
      <c r="AB1" s="1"/>
      <c r="AC1" s="1"/>
      <c r="AD1" s="1"/>
      <c r="AE1" s="1"/>
    </row>
    <row r="2" spans="1:31" s="13" customFormat="1" ht="21" customHeight="1" x14ac:dyDescent="0.2">
      <c r="A2" s="35" t="s">
        <v>1</v>
      </c>
      <c r="B2" s="3"/>
      <c r="C2" s="4"/>
      <c r="D2" s="5" t="s">
        <v>2</v>
      </c>
      <c r="E2" s="6"/>
      <c r="F2" s="5" t="s">
        <v>3</v>
      </c>
      <c r="G2" s="7"/>
      <c r="H2" s="7"/>
      <c r="I2" s="7"/>
      <c r="J2" s="8"/>
      <c r="K2" s="9" t="s">
        <v>4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9" t="s">
        <v>5</v>
      </c>
      <c r="X2" s="11"/>
      <c r="Y2" s="9" t="s">
        <v>6</v>
      </c>
      <c r="Z2" s="10"/>
      <c r="AA2" s="11"/>
      <c r="AB2" s="12"/>
      <c r="AC2" s="12"/>
      <c r="AD2" s="12"/>
      <c r="AE2" s="12"/>
    </row>
    <row r="3" spans="1:31" s="59" customFormat="1" ht="38.25" x14ac:dyDescent="0.2">
      <c r="A3" s="53" t="s">
        <v>7</v>
      </c>
      <c r="B3" s="54" t="s">
        <v>8</v>
      </c>
      <c r="C3" s="54" t="s">
        <v>9</v>
      </c>
      <c r="D3" s="53" t="s">
        <v>10</v>
      </c>
      <c r="E3" s="55" t="s">
        <v>11</v>
      </c>
      <c r="F3" s="53" t="s">
        <v>12</v>
      </c>
      <c r="G3" s="54" t="s">
        <v>13</v>
      </c>
      <c r="H3" s="54" t="s">
        <v>14</v>
      </c>
      <c r="I3" s="54" t="s">
        <v>15</v>
      </c>
      <c r="J3" s="55" t="s">
        <v>16</v>
      </c>
      <c r="K3" s="53" t="s">
        <v>17</v>
      </c>
      <c r="L3" s="54" t="s">
        <v>17</v>
      </c>
      <c r="M3" s="54" t="s">
        <v>18</v>
      </c>
      <c r="N3" s="56" t="s">
        <v>19</v>
      </c>
      <c r="O3" s="54" t="s">
        <v>18</v>
      </c>
      <c r="P3" s="54" t="s">
        <v>20</v>
      </c>
      <c r="Q3" s="56" t="s">
        <v>21</v>
      </c>
      <c r="R3" s="54" t="s">
        <v>20</v>
      </c>
      <c r="S3" s="54" t="s">
        <v>22</v>
      </c>
      <c r="T3" s="54" t="s">
        <v>23</v>
      </c>
      <c r="U3" s="54" t="s">
        <v>24</v>
      </c>
      <c r="V3" s="55" t="s">
        <v>23</v>
      </c>
      <c r="W3" s="53" t="s">
        <v>25</v>
      </c>
      <c r="X3" s="57" t="s">
        <v>26</v>
      </c>
      <c r="Y3" s="53" t="s">
        <v>27</v>
      </c>
      <c r="Z3" s="54" t="s">
        <v>28</v>
      </c>
      <c r="AA3" s="58" t="s">
        <v>29</v>
      </c>
    </row>
    <row r="4" spans="1:31" ht="82.5" customHeight="1" x14ac:dyDescent="0.2">
      <c r="A4" s="36" t="s">
        <v>30</v>
      </c>
      <c r="B4" s="14" t="s">
        <v>31</v>
      </c>
      <c r="C4" s="14" t="s">
        <v>32</v>
      </c>
      <c r="D4" s="27">
        <v>50</v>
      </c>
      <c r="E4" s="15">
        <v>100</v>
      </c>
      <c r="F4" s="16">
        <v>20</v>
      </c>
      <c r="G4" s="17">
        <f>(I4/I9)*100</f>
        <v>20.520199225235196</v>
      </c>
      <c r="H4" s="28">
        <v>1900</v>
      </c>
      <c r="I4" s="14">
        <v>1854</v>
      </c>
      <c r="J4" s="15">
        <f>I4/4.2</f>
        <v>441.42857142857139</v>
      </c>
      <c r="K4" s="27" t="s">
        <v>33</v>
      </c>
      <c r="L4" s="14">
        <v>13</v>
      </c>
      <c r="M4" s="28" t="s">
        <v>34</v>
      </c>
      <c r="N4" s="18">
        <v>1.6</v>
      </c>
      <c r="O4" s="14">
        <f>((N4*37)/I4)*100</f>
        <v>3.1930960086299893</v>
      </c>
      <c r="P4" s="28" t="s">
        <v>35</v>
      </c>
      <c r="Q4" s="18">
        <v>20.8</v>
      </c>
      <c r="R4" s="14">
        <v>19</v>
      </c>
      <c r="S4" s="14">
        <v>68</v>
      </c>
      <c r="T4" s="28" t="s">
        <v>36</v>
      </c>
      <c r="U4" s="14">
        <v>15</v>
      </c>
      <c r="V4" s="15">
        <f t="shared" ref="V4:V9" si="0">((U4*18)/I4)*100</f>
        <v>14.563106796116504</v>
      </c>
      <c r="W4" s="27" t="s">
        <v>37</v>
      </c>
      <c r="X4" s="19">
        <v>4.4000000000000004</v>
      </c>
      <c r="Y4" s="20" t="s">
        <v>38</v>
      </c>
      <c r="Z4" s="14">
        <v>1852</v>
      </c>
      <c r="AA4" s="37">
        <f>Z4/4.2</f>
        <v>440.95238095238091</v>
      </c>
    </row>
    <row r="5" spans="1:31" ht="51.75" customHeight="1" x14ac:dyDescent="0.2">
      <c r="A5" s="36"/>
      <c r="B5" s="17" t="s">
        <v>39</v>
      </c>
      <c r="C5" s="17" t="s">
        <v>40</v>
      </c>
      <c r="D5" s="30">
        <v>100</v>
      </c>
      <c r="E5" s="21">
        <v>30</v>
      </c>
      <c r="F5" s="22">
        <v>10</v>
      </c>
      <c r="G5" s="17">
        <f>(I5/I9)*100</f>
        <v>12.905368013281681</v>
      </c>
      <c r="H5" s="31">
        <v>1150</v>
      </c>
      <c r="I5" s="17">
        <v>1166</v>
      </c>
      <c r="J5" s="21">
        <f t="shared" ref="J5:J8" si="1">I5/4.2</f>
        <v>277.61904761904759</v>
      </c>
      <c r="K5" s="30" t="s">
        <v>41</v>
      </c>
      <c r="L5" s="38">
        <v>34</v>
      </c>
      <c r="M5" s="31" t="s">
        <v>42</v>
      </c>
      <c r="N5" s="23">
        <v>1.4</v>
      </c>
      <c r="O5" s="17">
        <f>((N5*37)/I5)*100</f>
        <v>4.4425385934819897</v>
      </c>
      <c r="P5" s="31"/>
      <c r="Q5" s="24">
        <v>11.7</v>
      </c>
      <c r="R5" s="17">
        <v>17</v>
      </c>
      <c r="S5" s="17">
        <v>49</v>
      </c>
      <c r="T5" s="31" t="s">
        <v>36</v>
      </c>
      <c r="U5" s="17">
        <v>0</v>
      </c>
      <c r="V5" s="21">
        <f t="shared" si="0"/>
        <v>0</v>
      </c>
      <c r="W5" s="30"/>
      <c r="X5" s="25">
        <v>5.0999999999999996</v>
      </c>
      <c r="Y5" s="26" t="s">
        <v>43</v>
      </c>
      <c r="Z5" s="17">
        <v>1168</v>
      </c>
      <c r="AA5" s="39">
        <f t="shared" ref="AA5:AA8" si="2">Z5/4.2</f>
        <v>278.09523809523807</v>
      </c>
    </row>
    <row r="6" spans="1:31" ht="41.25" customHeight="1" x14ac:dyDescent="0.2">
      <c r="A6" s="36"/>
      <c r="B6" s="17" t="s">
        <v>44</v>
      </c>
      <c r="C6" s="17" t="s">
        <v>45</v>
      </c>
      <c r="D6" s="30">
        <v>150</v>
      </c>
      <c r="E6" s="21">
        <v>280</v>
      </c>
      <c r="F6" s="22">
        <v>30</v>
      </c>
      <c r="G6" s="17">
        <f>(I6/I9)*100</f>
        <v>25.677919203099059</v>
      </c>
      <c r="H6" s="31">
        <v>2300</v>
      </c>
      <c r="I6" s="17">
        <v>2320</v>
      </c>
      <c r="J6" s="21">
        <f t="shared" si="1"/>
        <v>552.38095238095241</v>
      </c>
      <c r="K6" s="30" t="s">
        <v>46</v>
      </c>
      <c r="L6" s="17">
        <v>30</v>
      </c>
      <c r="M6" s="31" t="s">
        <v>34</v>
      </c>
      <c r="N6" s="23">
        <v>4.5</v>
      </c>
      <c r="O6" s="17">
        <f>((N6*37)/I6)*100</f>
        <v>7.1767241379310338</v>
      </c>
      <c r="P6" s="31" t="s">
        <v>47</v>
      </c>
      <c r="Q6" s="24">
        <v>32.799999999999997</v>
      </c>
      <c r="R6" s="17">
        <v>24</v>
      </c>
      <c r="S6" s="17">
        <v>46</v>
      </c>
      <c r="T6" s="31" t="s">
        <v>42</v>
      </c>
      <c r="U6" s="17">
        <v>1.1000000000000001</v>
      </c>
      <c r="V6" s="21">
        <f t="shared" si="0"/>
        <v>0.85344827586206895</v>
      </c>
      <c r="W6" s="30" t="s">
        <v>37</v>
      </c>
      <c r="X6" s="25">
        <v>5.8</v>
      </c>
      <c r="Y6" s="26" t="s">
        <v>48</v>
      </c>
      <c r="Z6" s="17">
        <v>2797</v>
      </c>
      <c r="AA6" s="39">
        <f t="shared" si="2"/>
        <v>665.95238095238096</v>
      </c>
    </row>
    <row r="7" spans="1:31" ht="42.75" customHeight="1" x14ac:dyDescent="0.2">
      <c r="A7" s="36"/>
      <c r="B7" s="14" t="s">
        <v>39</v>
      </c>
      <c r="C7" s="14" t="s">
        <v>49</v>
      </c>
      <c r="D7" s="27">
        <v>100</v>
      </c>
      <c r="E7" s="15">
        <v>115</v>
      </c>
      <c r="F7" s="16">
        <v>10</v>
      </c>
      <c r="G7" s="17">
        <f>(I7/I9)*100</f>
        <v>12.451577199778638</v>
      </c>
      <c r="H7" s="28">
        <v>1100</v>
      </c>
      <c r="I7" s="14">
        <v>1125</v>
      </c>
      <c r="J7" s="15">
        <f t="shared" si="1"/>
        <v>267.85714285714283</v>
      </c>
      <c r="K7" s="27" t="s">
        <v>41</v>
      </c>
      <c r="L7" s="14">
        <v>21</v>
      </c>
      <c r="M7" s="28" t="s">
        <v>42</v>
      </c>
      <c r="N7" s="18">
        <v>1.9</v>
      </c>
      <c r="O7" s="14">
        <f>((N7*37)/I7)*100</f>
        <v>6.2488888888888887</v>
      </c>
      <c r="P7" s="28"/>
      <c r="Q7" s="18">
        <v>14</v>
      </c>
      <c r="R7" s="14">
        <v>21</v>
      </c>
      <c r="S7" s="14">
        <v>58</v>
      </c>
      <c r="T7" s="28" t="s">
        <v>36</v>
      </c>
      <c r="U7" s="14">
        <v>0</v>
      </c>
      <c r="V7" s="29">
        <f t="shared" si="0"/>
        <v>0</v>
      </c>
      <c r="W7" s="27"/>
      <c r="X7" s="19">
        <v>4.4000000000000004</v>
      </c>
      <c r="Y7" s="20" t="s">
        <v>50</v>
      </c>
      <c r="Z7" s="14">
        <v>1187</v>
      </c>
      <c r="AA7" s="37">
        <f t="shared" si="2"/>
        <v>282.61904761904759</v>
      </c>
    </row>
    <row r="8" spans="1:31" ht="70.5" customHeight="1" x14ac:dyDescent="0.2">
      <c r="A8" s="36"/>
      <c r="B8" s="17" t="s">
        <v>51</v>
      </c>
      <c r="C8" s="17" t="s">
        <v>52</v>
      </c>
      <c r="D8" s="30">
        <v>200</v>
      </c>
      <c r="E8" s="21">
        <v>280</v>
      </c>
      <c r="F8" s="22">
        <v>30</v>
      </c>
      <c r="G8" s="17">
        <f>(I8/I9)*100</f>
        <v>28.444936358605421</v>
      </c>
      <c r="H8" s="31">
        <v>2550</v>
      </c>
      <c r="I8" s="17">
        <v>2570</v>
      </c>
      <c r="J8" s="21">
        <f t="shared" si="1"/>
        <v>611.90476190476193</v>
      </c>
      <c r="K8" s="30" t="s">
        <v>46</v>
      </c>
      <c r="L8" s="17">
        <v>30</v>
      </c>
      <c r="M8" s="31" t="s">
        <v>34</v>
      </c>
      <c r="N8" s="23">
        <v>7.6</v>
      </c>
      <c r="O8" s="17">
        <f>((N8*37)/I8)*100</f>
        <v>10.941634241245135</v>
      </c>
      <c r="P8" s="31" t="s">
        <v>47</v>
      </c>
      <c r="Q8" s="24">
        <v>35.799999999999997</v>
      </c>
      <c r="R8" s="17">
        <v>22</v>
      </c>
      <c r="S8" s="17">
        <v>47</v>
      </c>
      <c r="T8" s="31" t="s">
        <v>42</v>
      </c>
      <c r="U8" s="17">
        <v>0</v>
      </c>
      <c r="V8" s="21">
        <f t="shared" si="0"/>
        <v>0</v>
      </c>
      <c r="W8" s="30" t="s">
        <v>37</v>
      </c>
      <c r="X8" s="25">
        <v>10.3</v>
      </c>
      <c r="Y8" s="26" t="s">
        <v>53</v>
      </c>
      <c r="Z8" s="17">
        <v>2632</v>
      </c>
      <c r="AA8" s="39">
        <f t="shared" si="2"/>
        <v>626.66666666666663</v>
      </c>
    </row>
    <row r="9" spans="1:31" ht="13.5" thickBot="1" x14ac:dyDescent="0.25">
      <c r="A9" s="40"/>
      <c r="B9" s="41" t="s">
        <v>54</v>
      </c>
      <c r="C9" s="41"/>
      <c r="D9" s="42">
        <f t="shared" ref="D9:J9" si="3">SUM(D4:D8)</f>
        <v>600</v>
      </c>
      <c r="E9" s="43">
        <f t="shared" si="3"/>
        <v>805</v>
      </c>
      <c r="F9" s="44">
        <v>100</v>
      </c>
      <c r="G9" s="41">
        <f>SUM(G3:G8)</f>
        <v>99.999999999999986</v>
      </c>
      <c r="H9" s="45">
        <f t="shared" si="3"/>
        <v>9000</v>
      </c>
      <c r="I9" s="46">
        <f t="shared" si="3"/>
        <v>9035</v>
      </c>
      <c r="J9" s="43">
        <f t="shared" si="3"/>
        <v>2151.1904761904761</v>
      </c>
      <c r="K9" s="42"/>
      <c r="L9" s="46">
        <f>AVERAGE(L4:L8)</f>
        <v>25.6</v>
      </c>
      <c r="M9" s="45"/>
      <c r="N9" s="47"/>
      <c r="O9" s="41">
        <f>AVERAGE(O4:O8)</f>
        <v>6.4005763740354071</v>
      </c>
      <c r="P9" s="45"/>
      <c r="Q9" s="48"/>
      <c r="R9" s="46">
        <f>AVERAGE(R4:R8)</f>
        <v>20.6</v>
      </c>
      <c r="S9" s="46">
        <f>AVERAGE(S4:S8)</f>
        <v>53.6</v>
      </c>
      <c r="T9" s="45"/>
      <c r="U9" s="41">
        <f>SUM(U4:U8)</f>
        <v>16.100000000000001</v>
      </c>
      <c r="V9" s="49">
        <f t="shared" si="0"/>
        <v>3.2075262866629775</v>
      </c>
      <c r="W9" s="42" t="s">
        <v>55</v>
      </c>
      <c r="X9" s="50">
        <f>SUM(X4:X8)</f>
        <v>30.000000000000004</v>
      </c>
      <c r="Y9" s="51" t="s">
        <v>54</v>
      </c>
      <c r="Z9" s="41">
        <f>SUM(Z4:Z8)</f>
        <v>9636</v>
      </c>
      <c r="AA9" s="52">
        <f>SUM(AA4:AA8)</f>
        <v>2294.2857142857142</v>
      </c>
    </row>
  </sheetData>
  <mergeCells count="8">
    <mergeCell ref="A4:A9"/>
    <mergeCell ref="A1:AA1"/>
    <mergeCell ref="A2:C2"/>
    <mergeCell ref="D2:E2"/>
    <mergeCell ref="F2:J2"/>
    <mergeCell ref="K2:V2"/>
    <mergeCell ref="W2:X2"/>
    <mergeCell ref="Y2:A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25B09B10F20C499DD786774E74B4A0" ma:contentTypeVersion="3" ma:contentTypeDescription="Opret et nyt dokument." ma:contentTypeScope="" ma:versionID="c6cafd04af08801f5d7585a3f54652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391a9a5862706a061a5fd8fdc5658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926F58-371A-4A50-827E-6FDD030487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C06D2B-3C77-419B-86D1-E6009D9F28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269E6F-2C27-4615-AEEA-17DD3D2E9C7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Buch Krarup</dc:creator>
  <cp:lastModifiedBy>Mette Buch Krarup</cp:lastModifiedBy>
  <dcterms:created xsi:type="dcterms:W3CDTF">2012-01-05T13:41:42Z</dcterms:created>
  <dcterms:modified xsi:type="dcterms:W3CDTF">2018-09-10T11:17:42Z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0x010100C525B09B10F20C499DD786774E74B4A0</vt:lpwstr>
  </property>
</Properties>
</file>